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ables/table2.xml" ContentType="application/vnd.openxmlformats-officedocument.spreadsheetml.table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charts/chart29.xml" ContentType="application/vnd.openxmlformats-officedocument.drawingml.char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charts/chart18.xml" ContentType="application/vnd.openxmlformats-officedocument.drawingml.chart+xml"/>
  <Override PartName="/xl/charts/chart27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25.xml" ContentType="application/vnd.openxmlformats-officedocument.drawingml.char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harts/chart5.xml" ContentType="application/vnd.openxmlformats-officedocument.drawingml.chart+xml"/>
  <Override PartName="/xl/tables/table1.xml" ContentType="application/vnd.openxmlformats-officedocument.spreadsheetml.table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6.xml" ContentType="application/vnd.openxmlformats-officedocument.spreadsheetml.externalLink+xml"/>
  <Override PartName="/xl/charts/chart3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425" windowHeight="11025" firstSheet="5" activeTab="30"/>
  </bookViews>
  <sheets>
    <sheet name="PG" sheetId="35" r:id="rId1"/>
    <sheet name="SOMMAIRE SANTE" sheetId="50" r:id="rId2"/>
    <sheet name="1" sheetId="15" r:id="rId3"/>
    <sheet name="2" sheetId="16" r:id="rId4"/>
    <sheet name="3" sheetId="17" r:id="rId5"/>
    <sheet name="4 " sheetId="55" r:id="rId6"/>
    <sheet name="5" sheetId="19" r:id="rId7"/>
    <sheet name="6" sheetId="20" r:id="rId8"/>
    <sheet name="7" sheetId="21" r:id="rId9"/>
    <sheet name="8" sheetId="40" r:id="rId10"/>
    <sheet name="9" sheetId="22" r:id="rId11"/>
    <sheet name="10" sheetId="39" r:id="rId12"/>
    <sheet name="11" sheetId="23" r:id="rId13"/>
    <sheet name="12" sheetId="41" r:id="rId14"/>
    <sheet name="13" sheetId="42" r:id="rId15"/>
    <sheet name="14" sheetId="24" r:id="rId16"/>
    <sheet name="15" sheetId="25" r:id="rId17"/>
    <sheet name="16" sheetId="26" r:id="rId18"/>
    <sheet name="17" sheetId="27" r:id="rId19"/>
    <sheet name="18" sheetId="28" r:id="rId20"/>
    <sheet name="19" sheetId="48" r:id="rId21"/>
    <sheet name="20" sheetId="52" r:id="rId22"/>
    <sheet name="21" sheetId="4" r:id="rId23"/>
    <sheet name="22" sheetId="5" r:id="rId24"/>
    <sheet name="23" sheetId="44" r:id="rId25"/>
    <sheet name="24" sheetId="45" r:id="rId26"/>
    <sheet name="25" sheetId="46" r:id="rId27"/>
    <sheet name="26" sheetId="47" r:id="rId28"/>
    <sheet name="27" sheetId="10" r:id="rId29"/>
    <sheet name="28" sheetId="11" r:id="rId30"/>
    <sheet name="29" sheetId="54" r:id="rId31"/>
  </sheets>
  <externalReferences>
    <externalReference r:id="rId32"/>
    <externalReference r:id="rId33"/>
    <externalReference r:id="rId34"/>
    <externalReference r:id="rId35"/>
    <externalReference r:id="rId36"/>
    <externalReference r:id="rId37"/>
    <externalReference r:id="rId38"/>
  </externalReferences>
  <definedNames>
    <definedName name="_____key5" localSheetId="11" hidden="1">'[1]touria recap'!#REF!</definedName>
    <definedName name="_____key5" localSheetId="13" hidden="1">'[1]touria recap'!#REF!</definedName>
    <definedName name="_____key5" localSheetId="14" hidden="1">'[1]touria recap'!#REF!</definedName>
    <definedName name="_____key5" localSheetId="20" hidden="1">'[1]touria recap'!#REF!</definedName>
    <definedName name="_____key5" localSheetId="21" hidden="1">'[1]touria recap'!#REF!</definedName>
    <definedName name="_____key5" localSheetId="24" hidden="1">'[1]touria recap'!#REF!</definedName>
    <definedName name="_____key5" localSheetId="25" hidden="1">'[1]touria recap'!#REF!</definedName>
    <definedName name="_____key5" localSheetId="26" hidden="1">'[1]touria recap'!#REF!</definedName>
    <definedName name="_____key5" localSheetId="27" hidden="1">'[1]touria recap'!#REF!</definedName>
    <definedName name="_____key5" localSheetId="30" hidden="1">'[1]touria recap'!#REF!</definedName>
    <definedName name="_____key5" localSheetId="9" hidden="1">'[1]touria recap'!#REF!</definedName>
    <definedName name="_____key5" localSheetId="0" hidden="1">'[1]touria recap'!#REF!</definedName>
    <definedName name="_____key5" localSheetId="1" hidden="1">'[1]touria recap'!#REF!</definedName>
    <definedName name="_____key5" hidden="1">'[1]touria recap'!#REF!</definedName>
    <definedName name="___f100" localSheetId="11">#REF!</definedName>
    <definedName name="___f100" localSheetId="13">#REF!</definedName>
    <definedName name="___f100" localSheetId="14">#REF!</definedName>
    <definedName name="___f100" localSheetId="21">#REF!</definedName>
    <definedName name="___f100" localSheetId="27">#REF!</definedName>
    <definedName name="___f100" localSheetId="30">#REF!</definedName>
    <definedName name="___f100" localSheetId="9">#REF!</definedName>
    <definedName name="___f100" localSheetId="0">#REF!</definedName>
    <definedName name="___f100" localSheetId="1">#REF!</definedName>
    <definedName name="___f100">#REF!</definedName>
    <definedName name="__cmr1" localSheetId="11" hidden="1">#REF!</definedName>
    <definedName name="__cmr1" localSheetId="13" hidden="1">#REF!</definedName>
    <definedName name="__cmr1" localSheetId="14" hidden="1">#REF!</definedName>
    <definedName name="__cmr1" localSheetId="21" hidden="1">#REF!</definedName>
    <definedName name="__cmr1" localSheetId="27" hidden="1">#REF!</definedName>
    <definedName name="__cmr1" localSheetId="30" hidden="1">#REF!</definedName>
    <definedName name="__cmr1" localSheetId="9" hidden="1">#REF!</definedName>
    <definedName name="__cmr1" localSheetId="0" hidden="1">#REF!</definedName>
    <definedName name="__cmr1" localSheetId="1" hidden="1">#REF!</definedName>
    <definedName name="__cmr1" hidden="1">#REF!</definedName>
    <definedName name="__f100" localSheetId="11">#REF!</definedName>
    <definedName name="__f100" localSheetId="13">#REF!</definedName>
    <definedName name="__f100" localSheetId="14">#REF!</definedName>
    <definedName name="__f100" localSheetId="21">#REF!</definedName>
    <definedName name="__f100" localSheetId="27">#REF!</definedName>
    <definedName name="__f100" localSheetId="30">#REF!</definedName>
    <definedName name="__f100" localSheetId="9">#REF!</definedName>
    <definedName name="__f100" localSheetId="0">#REF!</definedName>
    <definedName name="__f100" localSheetId="1">#REF!</definedName>
    <definedName name="__f100">#REF!</definedName>
    <definedName name="__key5" localSheetId="11" hidden="1">[2]litsexistants!#REF!</definedName>
    <definedName name="__key5" localSheetId="13" hidden="1">[2]litsexistants!#REF!</definedName>
    <definedName name="__key5" localSheetId="14" hidden="1">[2]litsexistants!#REF!</definedName>
    <definedName name="__key5" localSheetId="21" hidden="1">[2]litsexistants!#REF!</definedName>
    <definedName name="__key5" localSheetId="27" hidden="1">[2]litsexistants!#REF!</definedName>
    <definedName name="__key5" localSheetId="30" hidden="1">[2]litsexistants!#REF!</definedName>
    <definedName name="__key5" localSheetId="9" hidden="1">[2]litsexistants!#REF!</definedName>
    <definedName name="__key5" localSheetId="0" hidden="1">[2]litsexistants!#REF!</definedName>
    <definedName name="__key5" localSheetId="1" hidden="1">[2]litsexistants!#REF!</definedName>
    <definedName name="__key5" hidden="1">[2]litsexistants!#REF!</definedName>
    <definedName name="_f100" localSheetId="11">#REF!</definedName>
    <definedName name="_f100" localSheetId="13">#REF!</definedName>
    <definedName name="_f100" localSheetId="14">#REF!</definedName>
    <definedName name="_f100" localSheetId="21">#REF!</definedName>
    <definedName name="_f100" localSheetId="27">#REF!</definedName>
    <definedName name="_f100" localSheetId="30">#REF!</definedName>
    <definedName name="_f100" localSheetId="9">#REF!</definedName>
    <definedName name="_f100" localSheetId="0">#REF!</definedName>
    <definedName name="_f100" localSheetId="1">#REF!</definedName>
    <definedName name="_f100">#REF!</definedName>
    <definedName name="_Key1" localSheetId="11" hidden="1">#REF!</definedName>
    <definedName name="_Key1" localSheetId="13" hidden="1">#REF!</definedName>
    <definedName name="_Key1" localSheetId="14" hidden="1">#REF!</definedName>
    <definedName name="_Key1" localSheetId="15" hidden="1">'14'!$A$50:$A$52</definedName>
    <definedName name="_Key1" localSheetId="16" hidden="1">'15'!$A$50:$A$52</definedName>
    <definedName name="_Key1" localSheetId="17" hidden="1">[3]HOPITAUX!$B$5:$B$121</definedName>
    <definedName name="_Key1" localSheetId="19" hidden="1">#REF!</definedName>
    <definedName name="_Key1" localSheetId="20" hidden="1">[3]HOPITAUX!$B$5:$B$121</definedName>
    <definedName name="_Key1" localSheetId="3" hidden="1">'[1]touria recap'!#REF!</definedName>
    <definedName name="_Key1" localSheetId="21" hidden="1">[3]HOPITAUX!$B$5:$B$121</definedName>
    <definedName name="_Key1" localSheetId="24" hidden="1">#REF!</definedName>
    <definedName name="_Key1" localSheetId="25" hidden="1">#REF!</definedName>
    <definedName name="_Key1" localSheetId="26" hidden="1">#REF!</definedName>
    <definedName name="_Key1" localSheetId="27" hidden="1">[4]HOPITAUX!$B$5:$B$121</definedName>
    <definedName name="_Key1" localSheetId="28" hidden="1">[3]HOPITAUX!$B$5:$B$121</definedName>
    <definedName name="_Key1" localSheetId="29" hidden="1">[3]HOPITAUX!$B$5:$B$121</definedName>
    <definedName name="_Key1" localSheetId="30" hidden="1">[3]HOPITAUX!$B$5:$B$121</definedName>
    <definedName name="_Key1" localSheetId="4" hidden="1">'[1]touria recap'!#REF!</definedName>
    <definedName name="_Key1" localSheetId="7" hidden="1">[5]HOPITAUX!$B$5:$B$121</definedName>
    <definedName name="_Key1" localSheetId="8" hidden="1">[5]HOPITAUX!$B$5:$B$121</definedName>
    <definedName name="_Key1" localSheetId="9" hidden="1">[3]HOPITAUX!$B$5:$B$121</definedName>
    <definedName name="_Key1" localSheetId="10" hidden="1">[3]HOPITAUX!$B$5:$B$121</definedName>
    <definedName name="_Key1" localSheetId="0" hidden="1">[6]HOPITAUX!$B$5:$B$121</definedName>
    <definedName name="_Key1" localSheetId="1" hidden="1">#REF!</definedName>
    <definedName name="_Key1" hidden="1">#REF!</definedName>
    <definedName name="_Key2" localSheetId="11" hidden="1">[2]litsexistants!#REF!</definedName>
    <definedName name="_Key2" localSheetId="13" hidden="1">[2]litsexistants!#REF!</definedName>
    <definedName name="_Key2" localSheetId="14" hidden="1">[2]litsexistants!#REF!</definedName>
    <definedName name="_Key2" localSheetId="20" hidden="1">[2]litsexistants!#REF!</definedName>
    <definedName name="_Key2" localSheetId="3" hidden="1">'[1]touria recap'!#REF!</definedName>
    <definedName name="_Key2" localSheetId="21" hidden="1">[2]litsexistants!#REF!</definedName>
    <definedName name="_Key2" localSheetId="24" hidden="1">[2]litsexistants!#REF!</definedName>
    <definedName name="_Key2" localSheetId="25" hidden="1">[2]litsexistants!#REF!</definedName>
    <definedName name="_Key2" localSheetId="26" hidden="1">[2]litsexistants!#REF!</definedName>
    <definedName name="_Key2" localSheetId="27" hidden="1">[2]litsexistants!#REF!</definedName>
    <definedName name="_Key2" localSheetId="30" hidden="1">[2]litsexistants!#REF!</definedName>
    <definedName name="_Key2" localSheetId="4" hidden="1">'[1]touria recap'!#REF!</definedName>
    <definedName name="_Key2" localSheetId="9" hidden="1">[2]litsexistants!#REF!</definedName>
    <definedName name="_Key2" localSheetId="1" hidden="1">[2]litsexistants!#REF!</definedName>
    <definedName name="_Key2" hidden="1">[2]litsexistants!#REF!</definedName>
    <definedName name="_key3" localSheetId="11" hidden="1">'[1]touria recap'!#REF!</definedName>
    <definedName name="_key3" localSheetId="13" hidden="1">'[1]touria recap'!#REF!</definedName>
    <definedName name="_key3" localSheetId="14" hidden="1">'[1]touria recap'!#REF!</definedName>
    <definedName name="_key3" localSheetId="20" hidden="1">'[1]touria recap'!#REF!</definedName>
    <definedName name="_key3" localSheetId="21" hidden="1">'[1]touria recap'!#REF!</definedName>
    <definedName name="_key3" localSheetId="24" hidden="1">'[1]touria recap'!#REF!</definedName>
    <definedName name="_key3" localSheetId="25" hidden="1">'[1]touria recap'!#REF!</definedName>
    <definedName name="_key3" localSheetId="26" hidden="1">'[1]touria recap'!#REF!</definedName>
    <definedName name="_key3" localSheetId="27" hidden="1">'[1]touria recap'!#REF!</definedName>
    <definedName name="_key3" localSheetId="30" hidden="1">'[1]touria recap'!#REF!</definedName>
    <definedName name="_key3" localSheetId="9" hidden="1">'[1]touria recap'!#REF!</definedName>
    <definedName name="_key3" localSheetId="1" hidden="1">'[1]touria recap'!#REF!</definedName>
    <definedName name="_key3" hidden="1">'[1]touria recap'!#REF!</definedName>
    <definedName name="_Order1" hidden="1">255</definedName>
    <definedName name="_Order2" hidden="1">255</definedName>
    <definedName name="_Regression_Int" localSheetId="2" hidden="1">1</definedName>
    <definedName name="_Regression_Int" localSheetId="11" hidden="1">1</definedName>
    <definedName name="_Regression_Int" localSheetId="12" hidden="1">1</definedName>
    <definedName name="_Regression_Int" localSheetId="13" hidden="1">1</definedName>
    <definedName name="_Regression_Int" localSheetId="14" hidden="1">1</definedName>
    <definedName name="_Regression_Int" localSheetId="18" hidden="1">1</definedName>
    <definedName name="_Regression_Int" localSheetId="19" hidden="1">1</definedName>
    <definedName name="_Regression_Int" localSheetId="20" hidden="1">1</definedName>
    <definedName name="_Regression_Int" localSheetId="21" hidden="1">1</definedName>
    <definedName name="_Regression_Int" localSheetId="22" hidden="1">1</definedName>
    <definedName name="_Regression_Int" localSheetId="23" hidden="1">1</definedName>
    <definedName name="_Regression_Int" localSheetId="24" hidden="1">1</definedName>
    <definedName name="_Regression_Int" localSheetId="25" hidden="1">1</definedName>
    <definedName name="_Regression_Int" localSheetId="28" hidden="1">1</definedName>
    <definedName name="_Regression_Int" localSheetId="29" hidden="1">1</definedName>
    <definedName name="_Regression_Int" localSheetId="30" hidden="1">1</definedName>
    <definedName name="_Regression_Int" localSheetId="4" hidden="1">1</definedName>
    <definedName name="_Regression_Int" localSheetId="5" hidden="1">1</definedName>
    <definedName name="_Regression_Int" localSheetId="6" hidden="1">1</definedName>
    <definedName name="_Regression_Int" hidden="1">1</definedName>
    <definedName name="_Sort" localSheetId="11" hidden="1">#REF!</definedName>
    <definedName name="_Sort" localSheetId="13" hidden="1">#REF!</definedName>
    <definedName name="_Sort" localSheetId="14" hidden="1">#REF!</definedName>
    <definedName name="_Sort" localSheetId="15" hidden="1">'14'!$A$50:$A$52</definedName>
    <definedName name="_Sort" localSheetId="16" hidden="1">'15'!$A$50:$A$52</definedName>
    <definedName name="_Sort" localSheetId="17" hidden="1">[3]HOPITAUX!$B$5:$E$121</definedName>
    <definedName name="_Sort" localSheetId="19" hidden="1">#REF!</definedName>
    <definedName name="_Sort" localSheetId="20" hidden="1">[3]HOPITAUX!$B$5:$E$121</definedName>
    <definedName name="_Sort" localSheetId="3" hidden="1">'[1]touria recap'!#REF!</definedName>
    <definedName name="_Sort" localSheetId="21" hidden="1">[3]HOPITAUX!$B$5:$E$121</definedName>
    <definedName name="_Sort" localSheetId="24" hidden="1">#REF!</definedName>
    <definedName name="_Sort" localSheetId="25" hidden="1">#REF!</definedName>
    <definedName name="_Sort" localSheetId="26" hidden="1">#REF!</definedName>
    <definedName name="_Sort" localSheetId="27" hidden="1">[4]HOPITAUX!$B$5:$E$121</definedName>
    <definedName name="_Sort" localSheetId="28" hidden="1">[3]HOPITAUX!$B$5:$E$121</definedName>
    <definedName name="_Sort" localSheetId="29" hidden="1">[3]HOPITAUX!$B$5:$E$121</definedName>
    <definedName name="_Sort" localSheetId="30" hidden="1">[3]HOPITAUX!$B$5:$E$121</definedName>
    <definedName name="_Sort" localSheetId="4" hidden="1">'[1]touria recap'!#REF!</definedName>
    <definedName name="_Sort" localSheetId="7" hidden="1">[5]HOPITAUX!$B$5:$E$121</definedName>
    <definedName name="_Sort" localSheetId="8" hidden="1">[5]HOPITAUX!$B$5:$E$121</definedName>
    <definedName name="_Sort" localSheetId="9" hidden="1">[3]HOPITAUX!$B$5:$E$121</definedName>
    <definedName name="_Sort" localSheetId="10" hidden="1">[3]HOPITAUX!$B$5:$E$121</definedName>
    <definedName name="_Sort" localSheetId="0" hidden="1">#REF!</definedName>
    <definedName name="_Sort" localSheetId="1" hidden="1">#REF!</definedName>
    <definedName name="_Sort" hidden="1">#REF!</definedName>
    <definedName name="AA" localSheetId="11" hidden="1">'[1]touria recap'!#REF!</definedName>
    <definedName name="AA" localSheetId="13" hidden="1">'[1]touria recap'!#REF!</definedName>
    <definedName name="AA" localSheetId="14" hidden="1">'[1]touria recap'!#REF!</definedName>
    <definedName name="AA" localSheetId="21" hidden="1">'[1]touria recap'!#REF!</definedName>
    <definedName name="AA" localSheetId="27" hidden="1">'[1]touria recap'!#REF!</definedName>
    <definedName name="AA" localSheetId="30" hidden="1">'[1]touria recap'!#REF!</definedName>
    <definedName name="AA" localSheetId="9" hidden="1">'[1]touria recap'!#REF!</definedName>
    <definedName name="AA" localSheetId="0" hidden="1">'[1]touria recap'!#REF!</definedName>
    <definedName name="AA" localSheetId="1" hidden="1">'[1]touria recap'!#REF!</definedName>
    <definedName name="AA" hidden="1">'[1]touria recap'!#REF!</definedName>
    <definedName name="_xlnm.Database" localSheetId="11">#REF!</definedName>
    <definedName name="_xlnm.Database" localSheetId="13">#REF!</definedName>
    <definedName name="_xlnm.Database" localSheetId="14">#REF!</definedName>
    <definedName name="_xlnm.Database" localSheetId="21">#REF!</definedName>
    <definedName name="_xlnm.Database" localSheetId="27">#REF!</definedName>
    <definedName name="_xlnm.Database" localSheetId="30">#REF!</definedName>
    <definedName name="_xlnm.Database" localSheetId="9">#REF!</definedName>
    <definedName name="_xlnm.Database" localSheetId="0">#REF!</definedName>
    <definedName name="_xlnm.Database" localSheetId="1">#REF!</definedName>
    <definedName name="_xlnm.Database">#REF!</definedName>
    <definedName name="BRNRN" localSheetId="11">#REF!</definedName>
    <definedName name="BRNRN" localSheetId="13">#REF!</definedName>
    <definedName name="BRNRN" localSheetId="14">#REF!</definedName>
    <definedName name="BRNRN" localSheetId="21">#REF!</definedName>
    <definedName name="BRNRN" localSheetId="27">#REF!</definedName>
    <definedName name="BRNRN" localSheetId="30">#REF!</definedName>
    <definedName name="BRNRN" localSheetId="9">#REF!</definedName>
    <definedName name="BRNRN" localSheetId="0">#REF!</definedName>
    <definedName name="BRNRN" localSheetId="1">#REF!</definedName>
    <definedName name="BRNRN">#REF!</definedName>
    <definedName name="Impres_titres_MI" localSheetId="15">'14'!$A$1:$IR$9</definedName>
    <definedName name="Impres_titres_MI" localSheetId="16">'15'!$A$1:$IR$9</definedName>
    <definedName name="pp" localSheetId="11" hidden="1">#REF!</definedName>
    <definedName name="pp" localSheetId="13" hidden="1">#REF!</definedName>
    <definedName name="pp" localSheetId="14" hidden="1">#REF!</definedName>
    <definedName name="pp" localSheetId="21" hidden="1">#REF!</definedName>
    <definedName name="pp" localSheetId="27" hidden="1">#REF!</definedName>
    <definedName name="pp" localSheetId="30" hidden="1">#REF!</definedName>
    <definedName name="pp" localSheetId="9" hidden="1">#REF!</definedName>
    <definedName name="pp" localSheetId="0" hidden="1">#REF!</definedName>
    <definedName name="pp" localSheetId="1" hidden="1">#REF!</definedName>
    <definedName name="pp" hidden="1">#REF!</definedName>
    <definedName name="Print_Area_MI" localSheetId="11">#REF!</definedName>
    <definedName name="Print_Area_MI" localSheetId="13">#REF!</definedName>
    <definedName name="Print_Area_MI" localSheetId="14">#REF!</definedName>
    <definedName name="Print_Area_MI" localSheetId="17">#REF!</definedName>
    <definedName name="Print_Area_MI" localSheetId="18">#REF!</definedName>
    <definedName name="Print_Area_MI" localSheetId="19">#REF!</definedName>
    <definedName name="Print_Area_MI" localSheetId="20">#REF!</definedName>
    <definedName name="Print_Area_MI" localSheetId="21">#REF!</definedName>
    <definedName name="Print_Area_MI" localSheetId="22">#REF!</definedName>
    <definedName name="Print_Area_MI" localSheetId="23">#REF!</definedName>
    <definedName name="Print_Area_MI" localSheetId="24">#REF!</definedName>
    <definedName name="Print_Area_MI" localSheetId="25">#REF!</definedName>
    <definedName name="Print_Area_MI" localSheetId="28">#REF!</definedName>
    <definedName name="Print_Area_MI" localSheetId="29">#REF!</definedName>
    <definedName name="Print_Area_MI" localSheetId="30">#REF!</definedName>
    <definedName name="Print_Area_MI" localSheetId="9">#REF!</definedName>
    <definedName name="Print_Area_MI" localSheetId="10">#REF!</definedName>
    <definedName name="Print_Area_MI" localSheetId="0">#REF!</definedName>
    <definedName name="Print_Area_MI">#REF!</definedName>
    <definedName name="_xlnm.Print_Area" localSheetId="11">'10'!$A$1:$C$122</definedName>
    <definedName name="_xlnm.Print_Area" localSheetId="12">'11'!$A$1:$C$121</definedName>
    <definedName name="_xlnm.Print_Area" localSheetId="13">'12'!$A$1:$C$122</definedName>
    <definedName name="_xlnm.Print_Area" localSheetId="14">'13'!$A$1:$C$122</definedName>
    <definedName name="_xlnm.Print_Area" localSheetId="15">'14'!$A$1:$I$143</definedName>
    <definedName name="_xlnm.Print_Area" localSheetId="18">'17'!$A$1:$E$147</definedName>
    <definedName name="_xlnm.Print_Area" localSheetId="19">'18'!$A$1:$G$148</definedName>
    <definedName name="_xlnm.Print_Area" localSheetId="20">'19'!$A$1:$H$128</definedName>
    <definedName name="_xlnm.Print_Area" localSheetId="21">'20'!$A$1:$H$128</definedName>
    <definedName name="_xlnm.Print_Area" localSheetId="24">'23'!$A$1:$F$435</definedName>
    <definedName name="_xlnm.Print_Area" localSheetId="28">'27'!$A$1:$J$124</definedName>
    <definedName name="_xlnm.Print_Area" localSheetId="5">'4 '!$A$1:$I$114</definedName>
    <definedName name="_xlnm.Print_Area" localSheetId="9">'8'!$A$1:$E$125</definedName>
    <definedName name="_xlnm.Print_Area" localSheetId="10">'9'!$A$1:$C$125</definedName>
    <definedName name="Zone_impres_MI" localSheetId="11">#REF!</definedName>
    <definedName name="Zone_impres_MI" localSheetId="13">#REF!</definedName>
    <definedName name="Zone_impres_MI" localSheetId="14">#REF!</definedName>
    <definedName name="Zone_impres_MI" localSheetId="15">'14'!$A$12:$A$56</definedName>
    <definedName name="Zone_impres_MI" localSheetId="16">'15'!$A$12:$A$56</definedName>
    <definedName name="Zone_impres_MI" localSheetId="17">#REF!</definedName>
    <definedName name="Zone_impres_MI" localSheetId="19">#REF!</definedName>
    <definedName name="Zone_impres_MI" localSheetId="20">#REF!</definedName>
    <definedName name="Zone_impres_MI" localSheetId="21">#REF!</definedName>
    <definedName name="Zone_impres_MI" localSheetId="24">#REF!</definedName>
    <definedName name="Zone_impres_MI" localSheetId="25">#REF!</definedName>
    <definedName name="Zone_impres_MI" localSheetId="28">#REF!</definedName>
    <definedName name="Zone_impres_MI" localSheetId="29">#REF!</definedName>
    <definedName name="Zone_impres_MI" localSheetId="30">#REF!</definedName>
    <definedName name="Zone_impres_MI" localSheetId="9">#REF!</definedName>
    <definedName name="Zone_impres_MI" localSheetId="10">#REF!</definedName>
    <definedName name="Zone_impres_MI" localSheetId="0">#REF!</definedName>
    <definedName name="Zone_impres_MI">#REF!</definedName>
  </definedNames>
  <calcPr calcId="124519"/>
</workbook>
</file>

<file path=xl/calcChain.xml><?xml version="1.0" encoding="utf-8"?>
<calcChain xmlns="http://schemas.openxmlformats.org/spreadsheetml/2006/main">
  <c r="B122" i="10"/>
  <c r="C122"/>
  <c r="D122"/>
  <c r="E122"/>
  <c r="G122"/>
  <c r="H122"/>
  <c r="I122"/>
  <c r="F122"/>
  <c r="G109" i="55" l="1"/>
  <c r="F109"/>
  <c r="E109"/>
  <c r="D109"/>
  <c r="C109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H49"/>
  <c r="G49"/>
  <c r="F49"/>
  <c r="E49"/>
  <c r="D49"/>
  <c r="C49"/>
  <c r="B49"/>
  <c r="B109" l="1"/>
  <c r="G123" i="52" l="1"/>
  <c r="G122"/>
  <c r="G118"/>
  <c r="G119"/>
  <c r="G120"/>
  <c r="G117"/>
  <c r="G116"/>
  <c r="G113"/>
  <c r="G114"/>
  <c r="G115"/>
  <c r="G112"/>
  <c r="F124"/>
  <c r="G111"/>
  <c r="G106"/>
  <c r="G107"/>
  <c r="G108"/>
  <c r="G109"/>
  <c r="G110"/>
  <c r="G105"/>
  <c r="G104"/>
  <c r="G100"/>
  <c r="G101"/>
  <c r="G102"/>
  <c r="G103"/>
  <c r="G99"/>
  <c r="G91"/>
  <c r="G92"/>
  <c r="G93"/>
  <c r="G94"/>
  <c r="G95"/>
  <c r="G96"/>
  <c r="G97"/>
  <c r="G90"/>
  <c r="F89"/>
  <c r="G74"/>
  <c r="G72" s="1"/>
  <c r="G75"/>
  <c r="G76"/>
  <c r="G77"/>
  <c r="G78"/>
  <c r="G79"/>
  <c r="G80"/>
  <c r="G81"/>
  <c r="G82"/>
  <c r="G83"/>
  <c r="G84"/>
  <c r="G85"/>
  <c r="G86"/>
  <c r="G87"/>
  <c r="G88"/>
  <c r="G73"/>
  <c r="F72"/>
  <c r="G49"/>
  <c r="G50"/>
  <c r="G51"/>
  <c r="G52"/>
  <c r="G48"/>
  <c r="F47"/>
  <c r="G46"/>
  <c r="G41"/>
  <c r="G42"/>
  <c r="G43"/>
  <c r="G39" s="1"/>
  <c r="G44"/>
  <c r="G45"/>
  <c r="G40"/>
  <c r="F39"/>
  <c r="G30"/>
  <c r="G31"/>
  <c r="G32"/>
  <c r="G33"/>
  <c r="G34"/>
  <c r="G35"/>
  <c r="G36"/>
  <c r="G37"/>
  <c r="G38"/>
  <c r="F29"/>
  <c r="G29" s="1"/>
  <c r="G22"/>
  <c r="G23"/>
  <c r="G24"/>
  <c r="G25"/>
  <c r="G26"/>
  <c r="G27"/>
  <c r="G28"/>
  <c r="G21"/>
  <c r="G12"/>
  <c r="G13"/>
  <c r="G14"/>
  <c r="G15"/>
  <c r="G16"/>
  <c r="G17"/>
  <c r="G18"/>
  <c r="G19"/>
  <c r="F11"/>
  <c r="G121" i="48"/>
  <c r="F116"/>
  <c r="G116"/>
  <c r="F111"/>
  <c r="G111"/>
  <c r="F104"/>
  <c r="G104"/>
  <c r="F98"/>
  <c r="G98"/>
  <c r="F89"/>
  <c r="G89"/>
  <c r="F72"/>
  <c r="G72"/>
  <c r="F47"/>
  <c r="G47"/>
  <c r="F39"/>
  <c r="G39"/>
  <c r="F29"/>
  <c r="G29"/>
  <c r="G20"/>
  <c r="F20"/>
  <c r="F11"/>
  <c r="G11"/>
  <c r="G121" i="52" l="1"/>
  <c r="G98"/>
  <c r="G89"/>
  <c r="G47"/>
  <c r="G20"/>
  <c r="G11"/>
  <c r="F124" i="48"/>
  <c r="G124"/>
  <c r="G124" i="52" l="1"/>
  <c r="D118" i="10" l="1"/>
  <c r="D113"/>
  <c r="C108"/>
  <c r="D108"/>
  <c r="C101"/>
  <c r="D101"/>
  <c r="C95"/>
  <c r="D95"/>
  <c r="C86"/>
  <c r="D86"/>
  <c r="C76"/>
  <c r="D76"/>
  <c r="C48"/>
  <c r="D48"/>
  <c r="C40"/>
  <c r="D40"/>
  <c r="C30"/>
  <c r="D30"/>
  <c r="C21"/>
  <c r="D21"/>
  <c r="C12"/>
  <c r="D12"/>
  <c r="D11" i="52" l="1"/>
  <c r="B11"/>
  <c r="C11"/>
  <c r="B118" i="10" l="1"/>
  <c r="B113"/>
  <c r="B108"/>
  <c r="B101"/>
  <c r="B95"/>
  <c r="B86"/>
  <c r="B76"/>
  <c r="B48"/>
  <c r="B40"/>
  <c r="B30"/>
  <c r="B21"/>
  <c r="B12"/>
  <c r="B41" i="47" l="1"/>
  <c r="B118"/>
  <c r="B114"/>
  <c r="B115"/>
  <c r="B116"/>
  <c r="B109"/>
  <c r="B110"/>
  <c r="B111"/>
  <c r="B112"/>
  <c r="B102"/>
  <c r="B103"/>
  <c r="B104"/>
  <c r="B105"/>
  <c r="B106"/>
  <c r="B107"/>
  <c r="B96"/>
  <c r="B97"/>
  <c r="B98"/>
  <c r="B99"/>
  <c r="B100"/>
  <c r="B87"/>
  <c r="B88"/>
  <c r="B89"/>
  <c r="B90"/>
  <c r="B91"/>
  <c r="B92"/>
  <c r="B93"/>
  <c r="B94"/>
  <c r="C86"/>
  <c r="B71"/>
  <c r="B72"/>
  <c r="B73"/>
  <c r="B74"/>
  <c r="B75"/>
  <c r="B76"/>
  <c r="B77"/>
  <c r="B78"/>
  <c r="B79"/>
  <c r="B80"/>
  <c r="B81"/>
  <c r="B82"/>
  <c r="B83"/>
  <c r="B84"/>
  <c r="B85"/>
  <c r="B70"/>
  <c r="C69" l="1"/>
  <c r="B47"/>
  <c r="B48"/>
  <c r="B49"/>
  <c r="B50"/>
  <c r="B51"/>
  <c r="C46"/>
  <c r="B40"/>
  <c r="B42"/>
  <c r="B43"/>
  <c r="B44"/>
  <c r="B45"/>
  <c r="B39"/>
  <c r="C38"/>
  <c r="B31"/>
  <c r="B32"/>
  <c r="B33"/>
  <c r="B34"/>
  <c r="B35"/>
  <c r="B36"/>
  <c r="B37"/>
  <c r="B30"/>
  <c r="D20"/>
  <c r="C20"/>
  <c r="B22"/>
  <c r="B23"/>
  <c r="B24"/>
  <c r="B25"/>
  <c r="B26"/>
  <c r="B27"/>
  <c r="B28"/>
  <c r="B21"/>
  <c r="B14"/>
  <c r="B15"/>
  <c r="B16"/>
  <c r="B17"/>
  <c r="B18"/>
  <c r="B19"/>
  <c r="B13"/>
  <c r="H117"/>
  <c r="G95"/>
  <c r="C108"/>
  <c r="C101"/>
  <c r="C117"/>
  <c r="C113"/>
  <c r="D113"/>
  <c r="E113"/>
  <c r="F113"/>
  <c r="G113"/>
  <c r="H113"/>
  <c r="D117"/>
  <c r="D108"/>
  <c r="D101"/>
  <c r="E101"/>
  <c r="B11" i="46"/>
  <c r="D11"/>
  <c r="C11"/>
  <c r="D112" i="5"/>
  <c r="D117"/>
  <c r="E117"/>
  <c r="B113" i="47" l="1"/>
  <c r="E121" i="52"/>
  <c r="D121"/>
  <c r="C121"/>
  <c r="B121"/>
  <c r="E116"/>
  <c r="D116"/>
  <c r="C116"/>
  <c r="B116"/>
  <c r="E111"/>
  <c r="D111"/>
  <c r="C111"/>
  <c r="B111"/>
  <c r="E104"/>
  <c r="D104"/>
  <c r="C104"/>
  <c r="B104"/>
  <c r="E98"/>
  <c r="D98"/>
  <c r="C98"/>
  <c r="B98"/>
  <c r="E89"/>
  <c r="D89"/>
  <c r="C89"/>
  <c r="B89"/>
  <c r="E72"/>
  <c r="D72"/>
  <c r="C72"/>
  <c r="B72"/>
  <c r="E47"/>
  <c r="D47"/>
  <c r="C47"/>
  <c r="B47"/>
  <c r="E39"/>
  <c r="D39"/>
  <c r="C39"/>
  <c r="B39"/>
  <c r="E29"/>
  <c r="D29"/>
  <c r="C29"/>
  <c r="B29"/>
  <c r="E20"/>
  <c r="D20"/>
  <c r="C20"/>
  <c r="B20"/>
  <c r="E11"/>
  <c r="E124" l="1"/>
  <c r="D124"/>
  <c r="C124"/>
  <c r="B124"/>
  <c r="B93" i="23"/>
  <c r="B45" i="39" l="1"/>
  <c r="D18" i="40" l="1"/>
  <c r="D17"/>
  <c r="D16"/>
  <c r="D15"/>
  <c r="D14"/>
  <c r="D13"/>
  <c r="D12"/>
  <c r="D11"/>
  <c r="D107"/>
  <c r="D106"/>
  <c r="D105"/>
  <c r="D104"/>
  <c r="D103"/>
  <c r="D102"/>
  <c r="D45"/>
  <c r="D44"/>
  <c r="D43"/>
  <c r="D42"/>
  <c r="D41"/>
  <c r="D40"/>
  <c r="D39"/>
  <c r="D27"/>
  <c r="D26"/>
  <c r="D25"/>
  <c r="D24"/>
  <c r="D23"/>
  <c r="D22"/>
  <c r="D21"/>
  <c r="D20"/>
  <c r="D94"/>
  <c r="D93"/>
  <c r="D92"/>
  <c r="D91"/>
  <c r="D90"/>
  <c r="D89"/>
  <c r="D88"/>
  <c r="D87"/>
  <c r="D116"/>
  <c r="D115"/>
  <c r="D114"/>
  <c r="D112"/>
  <c r="D111"/>
  <c r="D110"/>
  <c r="D109"/>
  <c r="D37"/>
  <c r="D36"/>
  <c r="D35"/>
  <c r="D34"/>
  <c r="D33"/>
  <c r="D32"/>
  <c r="D31"/>
  <c r="D30"/>
  <c r="D29"/>
  <c r="D120"/>
  <c r="D100"/>
  <c r="D99"/>
  <c r="D98"/>
  <c r="D97"/>
  <c r="D96"/>
  <c r="D85"/>
  <c r="D84"/>
  <c r="D83"/>
  <c r="D82"/>
  <c r="D81"/>
  <c r="D80"/>
  <c r="D79"/>
  <c r="D78"/>
  <c r="D77"/>
  <c r="D76"/>
  <c r="D75"/>
  <c r="D74"/>
  <c r="D73"/>
  <c r="D72"/>
  <c r="D71"/>
  <c r="D70"/>
  <c r="D51"/>
  <c r="D50"/>
  <c r="D49"/>
  <c r="D48"/>
  <c r="D47"/>
  <c r="D17" i="21"/>
  <c r="D16"/>
  <c r="D15"/>
  <c r="D14"/>
  <c r="D13"/>
  <c r="D12"/>
  <c r="D11"/>
  <c r="D10"/>
  <c r="D112"/>
  <c r="D111"/>
  <c r="D110"/>
  <c r="D109"/>
  <c r="D108"/>
  <c r="D107"/>
  <c r="D44"/>
  <c r="D43"/>
  <c r="D42"/>
  <c r="D41"/>
  <c r="D40"/>
  <c r="D39"/>
  <c r="D38"/>
  <c r="D26"/>
  <c r="D25"/>
  <c r="D24"/>
  <c r="D23"/>
  <c r="D22"/>
  <c r="D21"/>
  <c r="D20"/>
  <c r="D19"/>
  <c r="D99"/>
  <c r="D98"/>
  <c r="D97"/>
  <c r="D96"/>
  <c r="D95"/>
  <c r="D94"/>
  <c r="D93"/>
  <c r="D92"/>
  <c r="D122"/>
  <c r="D121"/>
  <c r="D120"/>
  <c r="D119"/>
  <c r="D117"/>
  <c r="D116"/>
  <c r="D115"/>
  <c r="D36"/>
  <c r="D35"/>
  <c r="D34"/>
  <c r="D33"/>
  <c r="D32"/>
  <c r="D31"/>
  <c r="D30"/>
  <c r="D29"/>
  <c r="D28"/>
  <c r="D125"/>
  <c r="D105"/>
  <c r="D104"/>
  <c r="D103"/>
  <c r="D102"/>
  <c r="D101"/>
  <c r="D90"/>
  <c r="D89"/>
  <c r="D88"/>
  <c r="D87"/>
  <c r="D86"/>
  <c r="D85"/>
  <c r="D84"/>
  <c r="D83"/>
  <c r="D82"/>
  <c r="D81"/>
  <c r="D80"/>
  <c r="D79"/>
  <c r="D78"/>
  <c r="D77"/>
  <c r="D76"/>
  <c r="D75"/>
  <c r="D50"/>
  <c r="D49"/>
  <c r="D48"/>
  <c r="D47"/>
  <c r="D46"/>
  <c r="D17" i="20" l="1"/>
  <c r="D16"/>
  <c r="D15"/>
  <c r="D14"/>
  <c r="D13"/>
  <c r="D12"/>
  <c r="D11"/>
  <c r="D10"/>
  <c r="D112"/>
  <c r="D111"/>
  <c r="D110"/>
  <c r="D109"/>
  <c r="D108"/>
  <c r="D107"/>
  <c r="D44"/>
  <c r="D43"/>
  <c r="D42"/>
  <c r="D41"/>
  <c r="D40"/>
  <c r="D39"/>
  <c r="D38"/>
  <c r="D26"/>
  <c r="D25"/>
  <c r="D24"/>
  <c r="D23"/>
  <c r="D22"/>
  <c r="D21"/>
  <c r="D20"/>
  <c r="D19"/>
  <c r="D99"/>
  <c r="D98"/>
  <c r="D97"/>
  <c r="D96"/>
  <c r="D95"/>
  <c r="D94"/>
  <c r="D93"/>
  <c r="D92"/>
  <c r="D122"/>
  <c r="D121"/>
  <c r="D120"/>
  <c r="D119"/>
  <c r="D117"/>
  <c r="D116"/>
  <c r="D115"/>
  <c r="D114"/>
  <c r="D36"/>
  <c r="D35"/>
  <c r="D34"/>
  <c r="D33"/>
  <c r="D32"/>
  <c r="D31"/>
  <c r="D30"/>
  <c r="D29"/>
  <c r="D28"/>
  <c r="D125"/>
  <c r="D105"/>
  <c r="D104"/>
  <c r="D103"/>
  <c r="D102"/>
  <c r="D101"/>
  <c r="D90"/>
  <c r="D89"/>
  <c r="D88"/>
  <c r="D87"/>
  <c r="D86"/>
  <c r="D85"/>
  <c r="D84"/>
  <c r="D83"/>
  <c r="D82"/>
  <c r="D81"/>
  <c r="D80"/>
  <c r="D79"/>
  <c r="D78"/>
  <c r="D77"/>
  <c r="D76"/>
  <c r="D75"/>
  <c r="D50"/>
  <c r="D49"/>
  <c r="D48"/>
  <c r="D47"/>
  <c r="D46"/>
  <c r="B9" i="39" l="1"/>
  <c r="B117"/>
  <c r="I12" i="10" l="1"/>
  <c r="H118"/>
  <c r="G101"/>
  <c r="H101"/>
  <c r="B121" i="46" l="1"/>
  <c r="C121"/>
  <c r="D121"/>
  <c r="H46" i="47" l="1"/>
  <c r="G46"/>
  <c r="B118" i="22" l="1"/>
  <c r="B113"/>
  <c r="B28"/>
  <c r="B19"/>
  <c r="B10"/>
  <c r="C118" i="40"/>
  <c r="D118"/>
  <c r="B118"/>
  <c r="C113"/>
  <c r="D113"/>
  <c r="B113"/>
  <c r="C108"/>
  <c r="D108"/>
  <c r="B108"/>
  <c r="C101"/>
  <c r="D101"/>
  <c r="B101"/>
  <c r="C46"/>
  <c r="D46"/>
  <c r="B46"/>
  <c r="C38"/>
  <c r="D38"/>
  <c r="B38"/>
  <c r="C28"/>
  <c r="D28"/>
  <c r="B28"/>
  <c r="C19"/>
  <c r="D19"/>
  <c r="B19"/>
  <c r="C10"/>
  <c r="D10"/>
  <c r="B10"/>
  <c r="C123" i="21"/>
  <c r="D123"/>
  <c r="B123"/>
  <c r="C118"/>
  <c r="D118"/>
  <c r="B118"/>
  <c r="C113"/>
  <c r="D113"/>
  <c r="B113"/>
  <c r="C106"/>
  <c r="D106"/>
  <c r="B106"/>
  <c r="C100"/>
  <c r="D100"/>
  <c r="B100"/>
  <c r="C91"/>
  <c r="D91"/>
  <c r="B91"/>
  <c r="C37"/>
  <c r="D37"/>
  <c r="B37"/>
  <c r="C27"/>
  <c r="D27"/>
  <c r="B27"/>
  <c r="C18"/>
  <c r="D18"/>
  <c r="B18"/>
  <c r="C9"/>
  <c r="D9"/>
  <c r="B9"/>
  <c r="C123" i="20"/>
  <c r="D123"/>
  <c r="B123"/>
  <c r="C118"/>
  <c r="D118"/>
  <c r="B118"/>
  <c r="C113"/>
  <c r="D113"/>
  <c r="B113"/>
  <c r="E118" i="10" l="1"/>
  <c r="E113"/>
  <c r="E108"/>
  <c r="E101"/>
  <c r="E95"/>
  <c r="E86"/>
  <c r="E76"/>
  <c r="E48"/>
  <c r="E40"/>
  <c r="E30"/>
  <c r="E21"/>
  <c r="E12"/>
  <c r="G95"/>
  <c r="F95"/>
  <c r="I40"/>
  <c r="B18" i="42"/>
  <c r="B107"/>
  <c r="B94"/>
  <c r="B107" i="39"/>
  <c r="B94"/>
  <c r="B29" i="26"/>
  <c r="C29"/>
  <c r="C94" i="5"/>
  <c r="D94"/>
  <c r="E94"/>
  <c r="F94"/>
  <c r="B94"/>
  <c r="C9" i="19"/>
  <c r="B9"/>
  <c r="B124" i="17"/>
  <c r="B120"/>
  <c r="B115"/>
  <c r="B108"/>
  <c r="B102"/>
  <c r="B93"/>
  <c r="B76"/>
  <c r="B43"/>
  <c r="B35"/>
  <c r="B26"/>
  <c r="B17"/>
  <c r="B9"/>
  <c r="C19" i="46"/>
  <c r="D19"/>
  <c r="B19"/>
  <c r="C19" i="44"/>
  <c r="D19"/>
  <c r="E19"/>
  <c r="B19"/>
  <c r="B131" i="16"/>
  <c r="B126"/>
  <c r="B119"/>
  <c r="B113"/>
  <c r="B104"/>
  <c r="B87"/>
  <c r="B44"/>
  <c r="B36"/>
  <c r="B27"/>
  <c r="B18"/>
  <c r="B10"/>
  <c r="C132" i="15"/>
  <c r="E132"/>
  <c r="F132"/>
  <c r="B132"/>
  <c r="C127"/>
  <c r="D127"/>
  <c r="E127"/>
  <c r="F127"/>
  <c r="B127"/>
  <c r="C122"/>
  <c r="D122"/>
  <c r="E122"/>
  <c r="F122"/>
  <c r="B122"/>
  <c r="C115"/>
  <c r="D115"/>
  <c r="E115"/>
  <c r="F115"/>
  <c r="B115"/>
  <c r="C109"/>
  <c r="D109"/>
  <c r="E109"/>
  <c r="F109"/>
  <c r="B109"/>
  <c r="C100"/>
  <c r="D100"/>
  <c r="E100"/>
  <c r="F100"/>
  <c r="B100"/>
  <c r="C83"/>
  <c r="D83"/>
  <c r="E83"/>
  <c r="F83"/>
  <c r="B83"/>
  <c r="C46"/>
  <c r="D46"/>
  <c r="E46"/>
  <c r="F46"/>
  <c r="B46"/>
  <c r="C38"/>
  <c r="D38"/>
  <c r="E38"/>
  <c r="F38"/>
  <c r="B38"/>
  <c r="C28"/>
  <c r="D28"/>
  <c r="E28"/>
  <c r="F28"/>
  <c r="B28"/>
  <c r="C19"/>
  <c r="D19"/>
  <c r="E19"/>
  <c r="F19"/>
  <c r="B19"/>
  <c r="D29" i="26" l="1"/>
  <c r="C121"/>
  <c r="D121"/>
  <c r="B121"/>
  <c r="C95" i="47" l="1"/>
  <c r="C29"/>
  <c r="C121" i="48"/>
  <c r="D121"/>
  <c r="E121"/>
  <c r="B121"/>
  <c r="B104"/>
  <c r="C20"/>
  <c r="D20"/>
  <c r="E20"/>
  <c r="B20"/>
  <c r="C134" i="28"/>
  <c r="D134"/>
  <c r="E134"/>
  <c r="F134"/>
  <c r="C129"/>
  <c r="D129"/>
  <c r="E129"/>
  <c r="F129"/>
  <c r="B129"/>
  <c r="B124"/>
  <c r="B117"/>
  <c r="C111"/>
  <c r="D111"/>
  <c r="E111"/>
  <c r="F111"/>
  <c r="B111"/>
  <c r="C102"/>
  <c r="D102"/>
  <c r="E102"/>
  <c r="F102"/>
  <c r="B102"/>
  <c r="C48"/>
  <c r="D48"/>
  <c r="E48"/>
  <c r="F48"/>
  <c r="B48"/>
  <c r="C40"/>
  <c r="D40"/>
  <c r="E40"/>
  <c r="F40"/>
  <c r="B40"/>
  <c r="B30"/>
  <c r="C21"/>
  <c r="D21"/>
  <c r="E21"/>
  <c r="F21"/>
  <c r="B21"/>
  <c r="C12"/>
  <c r="D12"/>
  <c r="E12"/>
  <c r="F12"/>
  <c r="B12"/>
  <c r="C85"/>
  <c r="D85"/>
  <c r="E85"/>
  <c r="F85"/>
  <c r="B85"/>
  <c r="B134" i="27"/>
  <c r="C90"/>
  <c r="D90"/>
  <c r="B90"/>
  <c r="D72" i="26"/>
  <c r="B72"/>
  <c r="C72"/>
  <c r="F76" i="10"/>
  <c r="G76"/>
  <c r="H76"/>
  <c r="C119" i="47" l="1"/>
  <c r="C20" i="5"/>
  <c r="D20"/>
  <c r="E20"/>
  <c r="F20"/>
  <c r="B20"/>
  <c r="C117"/>
  <c r="F117"/>
  <c r="B117"/>
  <c r="E29" i="4"/>
  <c r="F118" i="10"/>
  <c r="F113"/>
  <c r="F108"/>
  <c r="F101"/>
  <c r="H86"/>
  <c r="G86"/>
  <c r="F86"/>
  <c r="I48"/>
  <c r="H48"/>
  <c r="G48"/>
  <c r="F48"/>
  <c r="H40"/>
  <c r="G40"/>
  <c r="F40"/>
  <c r="H30"/>
  <c r="F30"/>
  <c r="F21"/>
  <c r="H12"/>
  <c r="F12"/>
  <c r="G117" i="47"/>
  <c r="F117"/>
  <c r="E117"/>
  <c r="H108"/>
  <c r="G108"/>
  <c r="F108"/>
  <c r="E108"/>
  <c r="H101"/>
  <c r="G101"/>
  <c r="F101"/>
  <c r="H95"/>
  <c r="F95"/>
  <c r="E95"/>
  <c r="D95"/>
  <c r="H86"/>
  <c r="G86"/>
  <c r="F86"/>
  <c r="E86"/>
  <c r="D86"/>
  <c r="H69"/>
  <c r="G69"/>
  <c r="F69"/>
  <c r="E69"/>
  <c r="D69"/>
  <c r="F46"/>
  <c r="E46"/>
  <c r="D46"/>
  <c r="H38"/>
  <c r="G38"/>
  <c r="F38"/>
  <c r="E38"/>
  <c r="D38"/>
  <c r="B38" s="1"/>
  <c r="H29"/>
  <c r="G29"/>
  <c r="F29"/>
  <c r="E29"/>
  <c r="D29"/>
  <c r="H20"/>
  <c r="G20"/>
  <c r="F20"/>
  <c r="E20"/>
  <c r="H12"/>
  <c r="G12"/>
  <c r="F12"/>
  <c r="E12"/>
  <c r="D12"/>
  <c r="D130" i="46"/>
  <c r="C130"/>
  <c r="B130"/>
  <c r="D126"/>
  <c r="C126"/>
  <c r="B126"/>
  <c r="D114"/>
  <c r="C114"/>
  <c r="B114"/>
  <c r="D108"/>
  <c r="C108"/>
  <c r="B108"/>
  <c r="D99"/>
  <c r="C99"/>
  <c r="B99"/>
  <c r="D82"/>
  <c r="C82"/>
  <c r="B82"/>
  <c r="D45"/>
  <c r="C45"/>
  <c r="B45"/>
  <c r="D37"/>
  <c r="C37"/>
  <c r="B37"/>
  <c r="D28"/>
  <c r="C28"/>
  <c r="B28"/>
  <c r="E424" i="44"/>
  <c r="D424"/>
  <c r="C424"/>
  <c r="B424"/>
  <c r="E420"/>
  <c r="D420"/>
  <c r="C420"/>
  <c r="B420"/>
  <c r="E415"/>
  <c r="D415"/>
  <c r="C415"/>
  <c r="B415"/>
  <c r="E408"/>
  <c r="D408"/>
  <c r="C408"/>
  <c r="B408"/>
  <c r="E402"/>
  <c r="D402"/>
  <c r="C402"/>
  <c r="B402"/>
  <c r="E393"/>
  <c r="D393"/>
  <c r="C393"/>
  <c r="B393"/>
  <c r="E376"/>
  <c r="D376"/>
  <c r="C376"/>
  <c r="B376"/>
  <c r="E45"/>
  <c r="D45"/>
  <c r="C45"/>
  <c r="B45"/>
  <c r="E37"/>
  <c r="D37"/>
  <c r="C37"/>
  <c r="B37"/>
  <c r="E28"/>
  <c r="D28"/>
  <c r="C28"/>
  <c r="B28"/>
  <c r="E11"/>
  <c r="D11"/>
  <c r="C11"/>
  <c r="B11"/>
  <c r="F112" i="5"/>
  <c r="E112"/>
  <c r="C112"/>
  <c r="B112"/>
  <c r="F107"/>
  <c r="E107"/>
  <c r="D107"/>
  <c r="C107"/>
  <c r="B107"/>
  <c r="F100"/>
  <c r="E100"/>
  <c r="D100"/>
  <c r="C100"/>
  <c r="B100"/>
  <c r="F85"/>
  <c r="E85"/>
  <c r="D85"/>
  <c r="C85"/>
  <c r="B85"/>
  <c r="F68"/>
  <c r="E68"/>
  <c r="D68"/>
  <c r="C68"/>
  <c r="B68"/>
  <c r="F47"/>
  <c r="E47"/>
  <c r="D47"/>
  <c r="C47"/>
  <c r="B47"/>
  <c r="F39"/>
  <c r="E39"/>
  <c r="D39"/>
  <c r="C39"/>
  <c r="B39"/>
  <c r="F29"/>
  <c r="E29"/>
  <c r="D29"/>
  <c r="C29"/>
  <c r="B29"/>
  <c r="F11"/>
  <c r="E11"/>
  <c r="D11"/>
  <c r="C11"/>
  <c r="B11"/>
  <c r="B29" i="47" l="1"/>
  <c r="B12"/>
  <c r="B20"/>
  <c r="B101"/>
  <c r="B117"/>
  <c r="B108"/>
  <c r="B95"/>
  <c r="B86"/>
  <c r="B69"/>
  <c r="B46"/>
  <c r="D119"/>
  <c r="H119"/>
  <c r="F119"/>
  <c r="E119"/>
  <c r="G119"/>
  <c r="C426" i="44"/>
  <c r="D426"/>
  <c r="E426"/>
  <c r="B426"/>
  <c r="D120" i="5"/>
  <c r="B120"/>
  <c r="C120"/>
  <c r="F120"/>
  <c r="E120" s="1"/>
  <c r="G132" i="4"/>
  <c r="F132"/>
  <c r="E132"/>
  <c r="D132"/>
  <c r="C132"/>
  <c r="B132"/>
  <c r="G127"/>
  <c r="F127"/>
  <c r="E127"/>
  <c r="D127"/>
  <c r="C127"/>
  <c r="B127"/>
  <c r="G122"/>
  <c r="F122"/>
  <c r="E122"/>
  <c r="D122"/>
  <c r="C122"/>
  <c r="B122"/>
  <c r="G115"/>
  <c r="F115"/>
  <c r="E115"/>
  <c r="D115"/>
  <c r="C115"/>
  <c r="B115"/>
  <c r="G109"/>
  <c r="F109"/>
  <c r="E109"/>
  <c r="D109"/>
  <c r="C109"/>
  <c r="B109"/>
  <c r="G100"/>
  <c r="F100"/>
  <c r="E100"/>
  <c r="D100"/>
  <c r="C100"/>
  <c r="B100"/>
  <c r="G83"/>
  <c r="F83"/>
  <c r="E83"/>
  <c r="D83"/>
  <c r="C83"/>
  <c r="B83"/>
  <c r="G47"/>
  <c r="F47"/>
  <c r="E47"/>
  <c r="D47"/>
  <c r="C47"/>
  <c r="B47"/>
  <c r="G39"/>
  <c r="F39"/>
  <c r="E39"/>
  <c r="D39"/>
  <c r="C39"/>
  <c r="B39"/>
  <c r="G29"/>
  <c r="F29"/>
  <c r="D29"/>
  <c r="C29"/>
  <c r="B29"/>
  <c r="G20"/>
  <c r="F20"/>
  <c r="E20"/>
  <c r="D20"/>
  <c r="C20"/>
  <c r="B20"/>
  <c r="G11"/>
  <c r="F11"/>
  <c r="E11"/>
  <c r="D11"/>
  <c r="C11"/>
  <c r="B11"/>
  <c r="E116" i="48"/>
  <c r="D116"/>
  <c r="C116"/>
  <c r="B116"/>
  <c r="E111"/>
  <c r="D111"/>
  <c r="C111"/>
  <c r="B111"/>
  <c r="E104"/>
  <c r="D104"/>
  <c r="C104"/>
  <c r="E98"/>
  <c r="D98"/>
  <c r="C98"/>
  <c r="B98"/>
  <c r="E89"/>
  <c r="D89"/>
  <c r="C89"/>
  <c r="B89"/>
  <c r="E72"/>
  <c r="D72"/>
  <c r="C72"/>
  <c r="B72"/>
  <c r="E47"/>
  <c r="D47"/>
  <c r="C47"/>
  <c r="B47"/>
  <c r="E39"/>
  <c r="D39"/>
  <c r="C39"/>
  <c r="B39"/>
  <c r="E29"/>
  <c r="D29"/>
  <c r="C29"/>
  <c r="B29"/>
  <c r="E11"/>
  <c r="D11"/>
  <c r="C11"/>
  <c r="B11"/>
  <c r="B119" i="47" l="1"/>
  <c r="C135" i="4"/>
  <c r="E124" i="48"/>
  <c r="D124" s="1"/>
  <c r="C124"/>
  <c r="B124" s="1"/>
  <c r="D135" i="4"/>
  <c r="E135"/>
  <c r="G135"/>
  <c r="F135"/>
  <c r="B135"/>
  <c r="F124" i="28"/>
  <c r="E124"/>
  <c r="D124"/>
  <c r="C124"/>
  <c r="F117"/>
  <c r="E117"/>
  <c r="D117"/>
  <c r="C117"/>
  <c r="F30"/>
  <c r="E30"/>
  <c r="D30"/>
  <c r="C30"/>
  <c r="F137" l="1"/>
  <c r="D137"/>
  <c r="E137"/>
  <c r="B137"/>
  <c r="C137"/>
  <c r="D139" i="27"/>
  <c r="C139"/>
  <c r="B139"/>
  <c r="D134"/>
  <c r="C134"/>
  <c r="D129"/>
  <c r="C129"/>
  <c r="B129"/>
  <c r="D122"/>
  <c r="C122"/>
  <c r="B122"/>
  <c r="D116"/>
  <c r="C116"/>
  <c r="B116"/>
  <c r="D107"/>
  <c r="C107"/>
  <c r="B107"/>
  <c r="D50"/>
  <c r="C50"/>
  <c r="B50"/>
  <c r="D42"/>
  <c r="C42"/>
  <c r="B42"/>
  <c r="D32"/>
  <c r="C32"/>
  <c r="B32"/>
  <c r="D23"/>
  <c r="C23"/>
  <c r="B23"/>
  <c r="D14"/>
  <c r="C14"/>
  <c r="B14"/>
  <c r="D116" i="26"/>
  <c r="C116"/>
  <c r="B116"/>
  <c r="D111"/>
  <c r="C111"/>
  <c r="B111"/>
  <c r="D104"/>
  <c r="C104"/>
  <c r="B104"/>
  <c r="D98"/>
  <c r="C98"/>
  <c r="B98"/>
  <c r="D89"/>
  <c r="C89"/>
  <c r="B89"/>
  <c r="C47"/>
  <c r="B47"/>
  <c r="C39"/>
  <c r="B39"/>
  <c r="C20"/>
  <c r="B20"/>
  <c r="C11"/>
  <c r="B11"/>
  <c r="E124" i="25"/>
  <c r="D124"/>
  <c r="C124"/>
  <c r="B124"/>
  <c r="E119"/>
  <c r="D119"/>
  <c r="C119"/>
  <c r="B119"/>
  <c r="E114"/>
  <c r="D114"/>
  <c r="C114"/>
  <c r="B114"/>
  <c r="E107"/>
  <c r="D107"/>
  <c r="C107"/>
  <c r="B107"/>
  <c r="E101"/>
  <c r="D101"/>
  <c r="C101"/>
  <c r="B101"/>
  <c r="E92"/>
  <c r="D92"/>
  <c r="C92"/>
  <c r="B92"/>
  <c r="E75"/>
  <c r="D75"/>
  <c r="D47" i="26" l="1"/>
  <c r="D39"/>
  <c r="C124"/>
  <c r="D20"/>
  <c r="D11"/>
  <c r="B124"/>
  <c r="D142" i="27"/>
  <c r="C142"/>
  <c r="B142"/>
  <c r="C75" i="25"/>
  <c r="B75"/>
  <c r="E46"/>
  <c r="D46"/>
  <c r="C46"/>
  <c r="B46"/>
  <c r="E38"/>
  <c r="D38"/>
  <c r="C38"/>
  <c r="B38"/>
  <c r="E28"/>
  <c r="D28"/>
  <c r="C28"/>
  <c r="B28"/>
  <c r="E19"/>
  <c r="D19"/>
  <c r="C19"/>
  <c r="B19"/>
  <c r="E10"/>
  <c r="D10"/>
  <c r="C10"/>
  <c r="B10"/>
  <c r="E131" i="24"/>
  <c r="D131"/>
  <c r="C131"/>
  <c r="B131"/>
  <c r="E126"/>
  <c r="D126"/>
  <c r="C126"/>
  <c r="B126"/>
  <c r="E121"/>
  <c r="D121"/>
  <c r="C121"/>
  <c r="B121"/>
  <c r="E114"/>
  <c r="D114"/>
  <c r="C114"/>
  <c r="B114"/>
  <c r="E108"/>
  <c r="D108"/>
  <c r="C108"/>
  <c r="B108"/>
  <c r="E99"/>
  <c r="D99"/>
  <c r="C99"/>
  <c r="B99"/>
  <c r="E82"/>
  <c r="D82"/>
  <c r="C82"/>
  <c r="B82"/>
  <c r="E46"/>
  <c r="D46"/>
  <c r="C46"/>
  <c r="B46"/>
  <c r="E38"/>
  <c r="D38"/>
  <c r="C38"/>
  <c r="B38"/>
  <c r="E28"/>
  <c r="D28"/>
  <c r="C28"/>
  <c r="B28"/>
  <c r="E19"/>
  <c r="D19"/>
  <c r="C19"/>
  <c r="B19"/>
  <c r="E10"/>
  <c r="D10"/>
  <c r="C10"/>
  <c r="B10"/>
  <c r="E134" l="1"/>
  <c r="D134"/>
  <c r="C134"/>
  <c r="B134"/>
  <c r="B127" i="25"/>
  <c r="E127"/>
  <c r="D127"/>
  <c r="C127"/>
  <c r="D124" i="26"/>
  <c r="B117" i="42"/>
  <c r="B112"/>
  <c r="B100"/>
  <c r="B85"/>
  <c r="B68"/>
  <c r="B45"/>
  <c r="B37"/>
  <c r="B27"/>
  <c r="B9"/>
  <c r="B117" i="41"/>
  <c r="B112"/>
  <c r="B107"/>
  <c r="B100"/>
  <c r="B94"/>
  <c r="B85"/>
  <c r="B68"/>
  <c r="B45"/>
  <c r="B37"/>
  <c r="B27"/>
  <c r="B18"/>
  <c r="B9"/>
  <c r="B116" i="23"/>
  <c r="B111"/>
  <c r="B106"/>
  <c r="B99"/>
  <c r="B84"/>
  <c r="B67"/>
  <c r="B44"/>
  <c r="B36"/>
  <c r="B26"/>
  <c r="B17"/>
  <c r="B8"/>
  <c r="B112" i="39"/>
  <c r="B100"/>
  <c r="B85"/>
  <c r="B68"/>
  <c r="B120" i="41" l="1"/>
  <c r="B119" i="23"/>
  <c r="B120" i="42"/>
  <c r="B37" i="39"/>
  <c r="B27"/>
  <c r="B18"/>
  <c r="B108" i="22"/>
  <c r="B101"/>
  <c r="B95"/>
  <c r="B86"/>
  <c r="B69"/>
  <c r="B46"/>
  <c r="B38"/>
  <c r="D95" i="40"/>
  <c r="C95"/>
  <c r="B95"/>
  <c r="D86"/>
  <c r="C86"/>
  <c r="B86"/>
  <c r="D69"/>
  <c r="C69"/>
  <c r="B69"/>
  <c r="D74" i="21"/>
  <c r="D121" i="40" l="1"/>
  <c r="B121"/>
  <c r="B121" i="22"/>
  <c r="C121" i="40"/>
  <c r="B120" i="39"/>
  <c r="C74" i="21"/>
  <c r="B74"/>
  <c r="D45"/>
  <c r="C45"/>
  <c r="B45"/>
  <c r="B126" l="1"/>
  <c r="C126"/>
  <c r="D106" i="20"/>
  <c r="C106"/>
  <c r="B106"/>
  <c r="D100"/>
  <c r="C100"/>
  <c r="B100"/>
  <c r="D91"/>
  <c r="C91"/>
  <c r="B91"/>
  <c r="D74"/>
  <c r="C74"/>
  <c r="B74"/>
  <c r="D45"/>
  <c r="C45"/>
  <c r="B45"/>
  <c r="D37"/>
  <c r="C37"/>
  <c r="B37"/>
  <c r="D27"/>
  <c r="C27"/>
  <c r="B27"/>
  <c r="D18"/>
  <c r="C18"/>
  <c r="B18"/>
  <c r="D9"/>
  <c r="C9"/>
  <c r="B9"/>
  <c r="C122" i="19"/>
  <c r="B122"/>
  <c r="C117"/>
  <c r="B117"/>
  <c r="C112"/>
  <c r="B112"/>
  <c r="C105"/>
  <c r="B105"/>
  <c r="C99"/>
  <c r="B99"/>
  <c r="C90"/>
  <c r="B90"/>
  <c r="C73"/>
  <c r="B73"/>
  <c r="C45"/>
  <c r="B45"/>
  <c r="C37"/>
  <c r="B37"/>
  <c r="C27"/>
  <c r="B27"/>
  <c r="C18"/>
  <c r="B18"/>
  <c r="D126" i="20" l="1"/>
  <c r="D126" i="21"/>
  <c r="C126" i="20"/>
  <c r="B126"/>
  <c r="C125" i="19"/>
  <c r="B125"/>
  <c r="B135" i="16"/>
  <c r="F10" i="15"/>
  <c r="E10"/>
  <c r="D10"/>
  <c r="C10"/>
  <c r="B10"/>
  <c r="B126" i="17" l="1"/>
  <c r="B137" i="16"/>
  <c r="C135" i="15"/>
  <c r="D135"/>
  <c r="E135"/>
  <c r="B135"/>
  <c r="F135"/>
  <c r="D132" i="46"/>
  <c r="C132"/>
  <c r="B132"/>
  <c r="I101" i="10" l="1"/>
  <c r="I86" s="1"/>
</calcChain>
</file>

<file path=xl/sharedStrings.xml><?xml version="1.0" encoding="utf-8"?>
<sst xmlns="http://schemas.openxmlformats.org/spreadsheetml/2006/main" count="7037" uniqueCount="979">
  <si>
    <t>Santé</t>
  </si>
  <si>
    <t>الصحة</t>
  </si>
  <si>
    <t xml:space="preserve">            du PNI par province (ou préfecture)</t>
  </si>
  <si>
    <r>
      <t xml:space="preserve">            الوطني  للتلقيح حسب الإقليم (أوالعمالة)</t>
    </r>
    <r>
      <rPr>
        <sz val="11"/>
        <rFont val="Times New Roman"/>
        <family val="1"/>
      </rPr>
      <t/>
    </r>
  </si>
  <si>
    <t xml:space="preserve"> الأطــــفــــال دون السن 5</t>
  </si>
  <si>
    <t xml:space="preserve">     Enfants moins de 5 ans  </t>
  </si>
  <si>
    <t xml:space="preserve"> التلقيح </t>
  </si>
  <si>
    <r>
      <t>د.ك.س.ش</t>
    </r>
    <r>
      <rPr>
        <sz val="10"/>
        <rFont val="Times New Roman"/>
        <family val="1"/>
      </rPr>
      <t xml:space="preserve"> 3</t>
    </r>
  </si>
  <si>
    <r>
      <t>د.ك.س.ش</t>
    </r>
    <r>
      <rPr>
        <sz val="10"/>
        <rFont val="Times New Roman"/>
        <family val="1"/>
      </rPr>
      <t xml:space="preserve"> 2</t>
    </r>
  </si>
  <si>
    <r>
      <t>د.ك.س.ش</t>
    </r>
    <r>
      <rPr>
        <sz val="10"/>
        <rFont val="Times New Roman"/>
        <family val="1"/>
      </rPr>
      <t xml:space="preserve"> 1</t>
    </r>
  </si>
  <si>
    <t>الشلل</t>
  </si>
  <si>
    <t>التلقيح ضد السل</t>
  </si>
  <si>
    <t>DTCP3</t>
  </si>
  <si>
    <t>DTCP2</t>
  </si>
  <si>
    <t>DTCP1</t>
  </si>
  <si>
    <t>Polio</t>
  </si>
  <si>
    <t>B.C.G</t>
  </si>
  <si>
    <r>
      <t>RR</t>
    </r>
    <r>
      <rPr>
        <b/>
        <sz val="10"/>
        <rFont val="Times New Roman"/>
        <family val="1"/>
      </rPr>
      <t>1</t>
    </r>
  </si>
  <si>
    <t>Tanger - Tétouan - Al Hoceima</t>
  </si>
  <si>
    <t>طنجة ــ تطوان -  الحسيمة</t>
  </si>
  <si>
    <t xml:space="preserve">  Al Hoceima </t>
  </si>
  <si>
    <t>الحسيمة</t>
  </si>
  <si>
    <t xml:space="preserve">  Chefchaouen</t>
  </si>
  <si>
    <t>شفشاون</t>
  </si>
  <si>
    <t xml:space="preserve">  Fahs-Anjra</t>
  </si>
  <si>
    <t>الفحص ــ أنجرة</t>
  </si>
  <si>
    <t xml:space="preserve">  Larache</t>
  </si>
  <si>
    <t>العرائش</t>
  </si>
  <si>
    <t xml:space="preserve">  Ouezzane</t>
  </si>
  <si>
    <t>وزان</t>
  </si>
  <si>
    <t xml:space="preserve">  Tanger-Assilah</t>
  </si>
  <si>
    <t xml:space="preserve">طنجة ــ أصيلة </t>
  </si>
  <si>
    <t xml:space="preserve">  Tétouan</t>
  </si>
  <si>
    <t>تطوان</t>
  </si>
  <si>
    <t xml:space="preserve">  M'Diq-Fnideq</t>
  </si>
  <si>
    <t>المضيق ــ الفنيدق</t>
  </si>
  <si>
    <t>L'Oriental</t>
  </si>
  <si>
    <t>الشرق</t>
  </si>
  <si>
    <t xml:space="preserve">  Berkane</t>
  </si>
  <si>
    <t xml:space="preserve">بركان </t>
  </si>
  <si>
    <t xml:space="preserve">  Driouch</t>
  </si>
  <si>
    <t xml:space="preserve">الدريوش </t>
  </si>
  <si>
    <t xml:space="preserve">  Figuig </t>
  </si>
  <si>
    <t>فجيج</t>
  </si>
  <si>
    <t xml:space="preserve">  Guercif</t>
  </si>
  <si>
    <t>جرسيف</t>
  </si>
  <si>
    <t xml:space="preserve">  Jerada </t>
  </si>
  <si>
    <t>جرادة</t>
  </si>
  <si>
    <t xml:space="preserve">  Nador </t>
  </si>
  <si>
    <t>الناضور</t>
  </si>
  <si>
    <t xml:space="preserve">  Oujda-Angad </t>
  </si>
  <si>
    <t>وجدة - أنجاد</t>
  </si>
  <si>
    <t xml:space="preserve">  Taourirt</t>
  </si>
  <si>
    <t>تاوريرت</t>
  </si>
  <si>
    <t xml:space="preserve"> Fès - Meknès</t>
  </si>
  <si>
    <t xml:space="preserve">فاس ــ مكناس </t>
  </si>
  <si>
    <t xml:space="preserve">  Meknès</t>
  </si>
  <si>
    <t xml:space="preserve">مكناس </t>
  </si>
  <si>
    <t xml:space="preserve">  Boulemane </t>
  </si>
  <si>
    <t>بولمان</t>
  </si>
  <si>
    <t xml:space="preserve">  El Hajeb </t>
  </si>
  <si>
    <t>الحاجب</t>
  </si>
  <si>
    <t xml:space="preserve">  Fès</t>
  </si>
  <si>
    <t xml:space="preserve">فاس </t>
  </si>
  <si>
    <t xml:space="preserve">  Ifrane </t>
  </si>
  <si>
    <t xml:space="preserve">  Sefrou</t>
  </si>
  <si>
    <t>صفرو</t>
  </si>
  <si>
    <t xml:space="preserve">  Taounate</t>
  </si>
  <si>
    <t>تاونات</t>
  </si>
  <si>
    <t xml:space="preserve">  Taza</t>
  </si>
  <si>
    <t>تازة</t>
  </si>
  <si>
    <t xml:space="preserve">  Moulay Yacoub </t>
  </si>
  <si>
    <t>مولاي يعقوب</t>
  </si>
  <si>
    <t xml:space="preserve">Rabat - Salé - Kénitra </t>
  </si>
  <si>
    <t>الرباط ــ سـلا ــ القنيطرة</t>
  </si>
  <si>
    <t xml:space="preserve">  Kénitra </t>
  </si>
  <si>
    <t>القنيطرة</t>
  </si>
  <si>
    <t xml:space="preserve">  Khémisset </t>
  </si>
  <si>
    <t>الخميسات</t>
  </si>
  <si>
    <t xml:space="preserve">  Rabat </t>
  </si>
  <si>
    <t>الرباط</t>
  </si>
  <si>
    <t xml:space="preserve">  Salé</t>
  </si>
  <si>
    <t xml:space="preserve">سـلا </t>
  </si>
  <si>
    <t xml:space="preserve">  Sidi Kacem </t>
  </si>
  <si>
    <t>سيدي قاسم</t>
  </si>
  <si>
    <t xml:space="preserve">  Sidi Slimane</t>
  </si>
  <si>
    <t>سيدي سليمان</t>
  </si>
  <si>
    <t xml:space="preserve">  Skhirate-Témara </t>
  </si>
  <si>
    <t>الصخيرات ــ تمارة</t>
  </si>
  <si>
    <t xml:space="preserve">Béni  Mellal - Khénifra </t>
  </si>
  <si>
    <t>بني ملال ــ خنيفرة</t>
  </si>
  <si>
    <t xml:space="preserve">  Azilal</t>
  </si>
  <si>
    <t>أزيلال</t>
  </si>
  <si>
    <t xml:space="preserve">  Béni  Mellal</t>
  </si>
  <si>
    <t>بني ملال</t>
  </si>
  <si>
    <t xml:space="preserve">  Fquih Ben Salah</t>
  </si>
  <si>
    <t>الفقيه بن صالح</t>
  </si>
  <si>
    <t xml:space="preserve">  Khénifra </t>
  </si>
  <si>
    <t>خنيفرة</t>
  </si>
  <si>
    <t xml:space="preserve">  Khouribga </t>
  </si>
  <si>
    <t>خريبكة</t>
  </si>
  <si>
    <t>Casablanca- Settat</t>
  </si>
  <si>
    <t>الدار البيضاء - سطات</t>
  </si>
  <si>
    <t xml:space="preserve">   Benslimane</t>
  </si>
  <si>
    <t xml:space="preserve">   بن سليمان</t>
  </si>
  <si>
    <t xml:space="preserve">   Berrechid</t>
  </si>
  <si>
    <t xml:space="preserve">   برشيد</t>
  </si>
  <si>
    <t xml:space="preserve">   Casablanca Anfa</t>
  </si>
  <si>
    <t xml:space="preserve">   الدار البيضاء أنفا</t>
  </si>
  <si>
    <t xml:space="preserve">   الفداء </t>
  </si>
  <si>
    <t xml:space="preserve">   Ain Sebaa Hay Mohammadi</t>
  </si>
  <si>
    <t xml:space="preserve">   عين السبع الحي المحمدي</t>
  </si>
  <si>
    <t xml:space="preserve">   Hay Hassani</t>
  </si>
  <si>
    <t xml:space="preserve">   الحي الحسني</t>
  </si>
  <si>
    <t xml:space="preserve">   Ain Chok</t>
  </si>
  <si>
    <t xml:space="preserve">   عين الشق</t>
  </si>
  <si>
    <t xml:space="preserve">   Sidi Bernoussi</t>
  </si>
  <si>
    <t xml:space="preserve">   سيدي البرنوصي</t>
  </si>
  <si>
    <t xml:space="preserve">   Ben Msik</t>
  </si>
  <si>
    <t xml:space="preserve">   بن امسيك</t>
  </si>
  <si>
    <t xml:space="preserve">   مولاي رشيد سيدي عثمان</t>
  </si>
  <si>
    <t xml:space="preserve">   El Jadida</t>
  </si>
  <si>
    <t xml:space="preserve">   الجديدة</t>
  </si>
  <si>
    <t xml:space="preserve">   Mediouna</t>
  </si>
  <si>
    <t xml:space="preserve">   مديونة</t>
  </si>
  <si>
    <t xml:space="preserve">   Mohammadia</t>
  </si>
  <si>
    <t xml:space="preserve">   المحمدية</t>
  </si>
  <si>
    <t xml:space="preserve">   Nouaceur</t>
  </si>
  <si>
    <t xml:space="preserve">   النواصر</t>
  </si>
  <si>
    <t xml:space="preserve">   Settat</t>
  </si>
  <si>
    <t xml:space="preserve">   سطات</t>
  </si>
  <si>
    <t xml:space="preserve">   Sidi Bennour</t>
  </si>
  <si>
    <t xml:space="preserve">   سيدي بنور</t>
  </si>
  <si>
    <t>Marrakech - Safi</t>
  </si>
  <si>
    <t>مراكش ــ آسفي</t>
  </si>
  <si>
    <t xml:space="preserve">   Al Haouz</t>
  </si>
  <si>
    <t xml:space="preserve">   الحوز</t>
  </si>
  <si>
    <t xml:space="preserve">   Chichaoua</t>
  </si>
  <si>
    <t xml:space="preserve">   شيشاوة</t>
  </si>
  <si>
    <t xml:space="preserve">   El Kelaa Des Sraghna</t>
  </si>
  <si>
    <t xml:space="preserve">   قلعة السراغنة</t>
  </si>
  <si>
    <t xml:space="preserve">   Essaouira</t>
  </si>
  <si>
    <t xml:space="preserve">   الصويرة</t>
  </si>
  <si>
    <t xml:space="preserve">   Marrakech</t>
  </si>
  <si>
    <t xml:space="preserve">   مراكش</t>
  </si>
  <si>
    <t xml:space="preserve">   Rehamna</t>
  </si>
  <si>
    <t xml:space="preserve">   الرحامنة</t>
  </si>
  <si>
    <t xml:space="preserve">   Safi</t>
  </si>
  <si>
    <t xml:space="preserve">   Youssoufia</t>
  </si>
  <si>
    <t xml:space="preserve">   اليوسفية</t>
  </si>
  <si>
    <t>Drâa- Tafilalet</t>
  </si>
  <si>
    <t>درعة ــ تافيلالت</t>
  </si>
  <si>
    <t xml:space="preserve">   Errachidia</t>
  </si>
  <si>
    <t xml:space="preserve">   الرشيدية</t>
  </si>
  <si>
    <t xml:space="preserve">   Midelt</t>
  </si>
  <si>
    <t xml:space="preserve">   ميدلت</t>
  </si>
  <si>
    <t xml:space="preserve">   Ouarzazate</t>
  </si>
  <si>
    <t xml:space="preserve">   ورززات</t>
  </si>
  <si>
    <t xml:space="preserve">   Tinghir</t>
  </si>
  <si>
    <t xml:space="preserve">   تنغير</t>
  </si>
  <si>
    <t xml:space="preserve">   Zagoura</t>
  </si>
  <si>
    <t xml:space="preserve">   زاكورة</t>
  </si>
  <si>
    <t xml:space="preserve">Souss - Massa </t>
  </si>
  <si>
    <t xml:space="preserve">سوس ــ ماسة </t>
  </si>
  <si>
    <t xml:space="preserve">   Agadir Ida Outanane</t>
  </si>
  <si>
    <t xml:space="preserve">   أكادير إدا أوتنان</t>
  </si>
  <si>
    <t xml:space="preserve">   Chtouka Ait Baha</t>
  </si>
  <si>
    <t xml:space="preserve">   اشتوكة ايت باها</t>
  </si>
  <si>
    <t xml:space="preserve">   Inzegane Ait Melloul</t>
  </si>
  <si>
    <t xml:space="preserve">   انزكان ايت ملول</t>
  </si>
  <si>
    <t xml:space="preserve">   Taroudant</t>
  </si>
  <si>
    <t xml:space="preserve">   تارودانت</t>
  </si>
  <si>
    <t xml:space="preserve">   Tata</t>
  </si>
  <si>
    <t xml:space="preserve">   طاطا</t>
  </si>
  <si>
    <t xml:space="preserve">   Tiznit</t>
  </si>
  <si>
    <t xml:space="preserve">   تيزنيت</t>
  </si>
  <si>
    <t>Guelmim - Oued Noun</t>
  </si>
  <si>
    <t>كلميم ــ واد نون</t>
  </si>
  <si>
    <t xml:space="preserve">   Assa Zag</t>
  </si>
  <si>
    <t xml:space="preserve">   أسا الزاك</t>
  </si>
  <si>
    <t xml:space="preserve">   Guelmim</t>
  </si>
  <si>
    <t xml:space="preserve">   كلميم</t>
  </si>
  <si>
    <t xml:space="preserve">   Sidi Ifni</t>
  </si>
  <si>
    <t xml:space="preserve">   سيدي إفني</t>
  </si>
  <si>
    <t xml:space="preserve">   Tantan</t>
  </si>
  <si>
    <t xml:space="preserve">   طانطان</t>
  </si>
  <si>
    <t>Laâyoune - Sakia El Hamra</t>
  </si>
  <si>
    <t>العيون ــ الساقية الحمراء</t>
  </si>
  <si>
    <t xml:space="preserve">   Boujdour</t>
  </si>
  <si>
    <t xml:space="preserve">   بوجدور</t>
  </si>
  <si>
    <t xml:space="preserve">   Es-smara</t>
  </si>
  <si>
    <t xml:space="preserve">   السمارة</t>
  </si>
  <si>
    <t xml:space="preserve">   العيون</t>
  </si>
  <si>
    <t xml:space="preserve">   Tarfaya</t>
  </si>
  <si>
    <t xml:space="preserve">   طرفاية</t>
  </si>
  <si>
    <t xml:space="preserve">Dakhla - Oued Ed-Dahab </t>
  </si>
  <si>
    <t xml:space="preserve">الداخلة - وادي الذهب </t>
  </si>
  <si>
    <t xml:space="preserve">   Aousserd</t>
  </si>
  <si>
    <t xml:space="preserve">   أوسرد</t>
  </si>
  <si>
    <t xml:space="preserve">   Oued Ed-Dahab</t>
  </si>
  <si>
    <t xml:space="preserve">وادي الذهب </t>
  </si>
  <si>
    <t>Ensemble</t>
  </si>
  <si>
    <t>المجموع</t>
  </si>
  <si>
    <t xml:space="preserve"> PNI: Programme National d'Immunisation  </t>
  </si>
  <si>
    <t xml:space="preserve"> B.C.G : Bacille de Calmette et Guerin (vaccin anti-tuberculeux).</t>
  </si>
  <si>
    <t xml:space="preserve"> DTCP : Diphterie,Tétanos, Coqueluche, Poliomyélite (y compris hemophilus influenzae).</t>
  </si>
  <si>
    <t>د.ك.س.ش  : الدفتريا، الكزاز، السعال الديكي والشلل (يشمل المستحمية النزلية).</t>
  </si>
  <si>
    <t xml:space="preserve"> ملاحظة : لايشمل إحصائيات الحملات الوطنية للتلقيح.</t>
  </si>
  <si>
    <t xml:space="preserve"> </t>
  </si>
  <si>
    <t>زحـــار مستمر</t>
  </si>
  <si>
    <t>زحـــار</t>
  </si>
  <si>
    <t xml:space="preserve">          درجــة الاجــتـــفــــاف</t>
  </si>
  <si>
    <t>Dysentérie</t>
  </si>
  <si>
    <t xml:space="preserve">             Degré de déshydratation   </t>
  </si>
  <si>
    <t>Persistante</t>
  </si>
  <si>
    <t>(ج)</t>
  </si>
  <si>
    <t>(ب)</t>
  </si>
  <si>
    <t>(أ)</t>
  </si>
  <si>
    <t xml:space="preserve">     (C)</t>
  </si>
  <si>
    <t xml:space="preserve">     (B)</t>
  </si>
  <si>
    <t xml:space="preserve">     (A)</t>
  </si>
  <si>
    <t>-</t>
  </si>
  <si>
    <t xml:space="preserve">   Al Fida Mers Sultan</t>
  </si>
  <si>
    <t xml:space="preserve">   الفداء مرس السلطان</t>
  </si>
  <si>
    <t xml:space="preserve">   وادي الذهب </t>
  </si>
  <si>
    <t xml:space="preserve"> PNLMD: Programme National de Lutte contre les Maladies Diarrhéiques.</t>
  </si>
  <si>
    <t xml:space="preserve">            les hôpitaux publics selon</t>
  </si>
  <si>
    <t xml:space="preserve">            العمومية  حسب الإقليم (أوالعمالة)</t>
  </si>
  <si>
    <t xml:space="preserve">            la province (ou la préfecture)  </t>
  </si>
  <si>
    <t xml:space="preserve">           </t>
  </si>
  <si>
    <t>الدخول</t>
  </si>
  <si>
    <r>
      <t xml:space="preserve"> عدد الأسرة </t>
    </r>
    <r>
      <rPr>
        <vertAlign val="superscript"/>
        <sz val="10"/>
        <rFont val="Times New Roman"/>
        <family val="1"/>
      </rPr>
      <t>(1)</t>
    </r>
    <r>
      <rPr>
        <b/>
        <vertAlign val="superscript"/>
        <sz val="10"/>
        <rFont val="Times New Roman"/>
        <family val="1"/>
      </rPr>
      <t xml:space="preserve"> </t>
    </r>
  </si>
  <si>
    <t xml:space="preserve"> عدد المؤسسات </t>
  </si>
  <si>
    <t>Journées</t>
  </si>
  <si>
    <t>Admissions*</t>
  </si>
  <si>
    <t>Capacité (1)</t>
  </si>
  <si>
    <t>Nombre</t>
  </si>
  <si>
    <t>d'hospitalisation</t>
  </si>
  <si>
    <t>Fonctionnelle</t>
  </si>
  <si>
    <t>d'établissements</t>
  </si>
  <si>
    <t xml:space="preserve">           les hôpitaux publics selon </t>
  </si>
  <si>
    <r>
      <t xml:space="preserve">             العمومية حسب الإقليم (أوالعمالة) </t>
    </r>
    <r>
      <rPr>
        <sz val="11"/>
        <rFont val="Times New Roman"/>
        <family val="1"/>
      </rPr>
      <t>(تابع)</t>
    </r>
  </si>
  <si>
    <r>
      <t xml:space="preserve">          la province (ou la préfecture) </t>
    </r>
    <r>
      <rPr>
        <sz val="9"/>
        <rFont val="Times New Roman"/>
        <family val="1"/>
      </rPr>
      <t xml:space="preserve"> (suite)</t>
    </r>
  </si>
  <si>
    <t>(*) Admissions en hospitalisation complète</t>
  </si>
  <si>
    <t xml:space="preserve"> (1) Capacité fonctionnelle : lits disponibles pour l'hospitalisation des malades.</t>
  </si>
  <si>
    <t>(1) الآسرة  المتواجدة لاستشفاء المرضى.</t>
  </si>
  <si>
    <t xml:space="preserve">            des hôpitaux publics par</t>
  </si>
  <si>
    <t xml:space="preserve">             العمومية حسب الإقليم (أوالعمالة)</t>
  </si>
  <si>
    <t xml:space="preserve">            province (ou préfecture) </t>
  </si>
  <si>
    <t>مجال التناوب</t>
  </si>
  <si>
    <t>معدل التناوب</t>
  </si>
  <si>
    <t xml:space="preserve"> مـتوسط</t>
  </si>
  <si>
    <t xml:space="preserve"> مـتوسط  معـدل  </t>
  </si>
  <si>
    <t>على الأسـرة (يوم)</t>
  </si>
  <si>
    <r>
      <t>على الأسـّرة</t>
    </r>
    <r>
      <rPr>
        <b/>
        <vertAlign val="superscript"/>
        <sz val="10"/>
        <rFont val="Times New Roman"/>
        <family val="1"/>
      </rPr>
      <t>(1)</t>
    </r>
  </si>
  <si>
    <t xml:space="preserve">مـدة الإقــامـة(يوم) </t>
  </si>
  <si>
    <t xml:space="preserve"> (%)  الإيـواء</t>
  </si>
  <si>
    <t>Intervalle de</t>
  </si>
  <si>
    <t xml:space="preserve">     Taux de</t>
  </si>
  <si>
    <t>Durée moyenne</t>
  </si>
  <si>
    <t xml:space="preserve">Taux moyen </t>
  </si>
  <si>
    <t xml:space="preserve"> rotation (jour)</t>
  </si>
  <si>
    <t xml:space="preserve"> rotation </t>
  </si>
  <si>
    <t xml:space="preserve"> de séjour (jour)</t>
  </si>
  <si>
    <t xml:space="preserve"> d'occupation</t>
  </si>
  <si>
    <r>
      <t xml:space="preserve"> des lits </t>
    </r>
    <r>
      <rPr>
        <b/>
        <vertAlign val="superscript"/>
        <sz val="10"/>
        <rFont val="Times New Roman"/>
        <family val="1"/>
      </rPr>
      <t xml:space="preserve">(1) </t>
    </r>
  </si>
  <si>
    <t>(%)</t>
  </si>
  <si>
    <t xml:space="preserve">            des hôpitaux publics par  </t>
  </si>
  <si>
    <r>
      <t xml:space="preserve"> des lits</t>
    </r>
    <r>
      <rPr>
        <b/>
        <vertAlign val="superscript"/>
        <sz val="10"/>
        <rFont val="Times New Roman"/>
        <family val="1"/>
      </rPr>
      <t xml:space="preserve"> (1)</t>
    </r>
    <r>
      <rPr>
        <b/>
        <sz val="10"/>
        <rFont val="Times New Roman"/>
        <family val="1"/>
      </rPr>
      <t xml:space="preserve"> </t>
    </r>
  </si>
  <si>
    <t>(1) Nombre moyen de malades</t>
  </si>
  <si>
    <r>
      <rPr>
        <sz val="8"/>
        <rFont val="Times New Roman"/>
        <family val="1"/>
      </rPr>
      <t>(1)</t>
    </r>
    <r>
      <rPr>
        <sz val="10"/>
        <rFont val="Times New Roman"/>
        <family val="1"/>
      </rPr>
      <t xml:space="preserve"> متوسط عدد المرضى.</t>
    </r>
  </si>
  <si>
    <t xml:space="preserve">            dans les hôpitaux publics par </t>
  </si>
  <si>
    <t>مجموع الفحوصات</t>
  </si>
  <si>
    <t>مجموع الأطباء</t>
  </si>
  <si>
    <t xml:space="preserve">عدد المؤسسات </t>
  </si>
  <si>
    <t>Total de</t>
  </si>
  <si>
    <t>consultations</t>
  </si>
  <si>
    <t>médecins</t>
  </si>
  <si>
    <r>
      <t xml:space="preserve">            dans les hôpitaux publics par</t>
    </r>
    <r>
      <rPr>
        <sz val="9"/>
        <rFont val="Times New Roman"/>
        <family val="1"/>
      </rPr>
      <t xml:space="preserve"> </t>
    </r>
  </si>
  <si>
    <t xml:space="preserve">            المستشفيات  العمومية </t>
  </si>
  <si>
    <t xml:space="preserve">   أنفا</t>
  </si>
  <si>
    <t xml:space="preserve">   واد الذهب </t>
  </si>
  <si>
    <t>(1) Il s'git des consultations médicales prodiguées par des médecins spécialistes</t>
  </si>
  <si>
    <r>
      <rPr>
        <sz val="8"/>
        <rFont val="Times New Roman"/>
        <family val="1"/>
      </rPr>
      <t xml:space="preserve"> (1)</t>
    </r>
    <r>
      <rPr>
        <sz val="10"/>
        <rFont val="Times New Roman"/>
        <family val="1"/>
      </rPr>
      <t xml:space="preserve"> يتعلق الأمر بالفحوصات الطبية المقدمة من طرف أطباء اختصاصيين </t>
    </r>
  </si>
  <si>
    <t xml:space="preserve">      aux malades non hospitalisés.</t>
  </si>
  <si>
    <t>Total</t>
  </si>
  <si>
    <t xml:space="preserve">            les formations sanitaires publiques</t>
  </si>
  <si>
    <t xml:space="preserve">              الصحية العمومية  حسب</t>
  </si>
  <si>
    <t xml:space="preserve">            par province (ou préfecture)</t>
  </si>
  <si>
    <t xml:space="preserve">              الإقليم (أوالعمالة)</t>
  </si>
  <si>
    <t>التهاب السحايا</t>
  </si>
  <si>
    <t xml:space="preserve">داء </t>
  </si>
  <si>
    <t>الكزاز</t>
  </si>
  <si>
    <t>السعال</t>
  </si>
  <si>
    <t>الحصبة</t>
  </si>
  <si>
    <t xml:space="preserve">Nombre de cas signalés </t>
  </si>
  <si>
    <t xml:space="preserve">  Méningite </t>
  </si>
  <si>
    <t>السل</t>
  </si>
  <si>
    <t>الديكي</t>
  </si>
  <si>
    <t>عدد الحالات المصرح بها</t>
  </si>
  <si>
    <t>Tuber-</t>
  </si>
  <si>
    <t xml:space="preserve"> Tétanos</t>
  </si>
  <si>
    <t xml:space="preserve"> Coque-</t>
  </si>
  <si>
    <t>Rougeole</t>
  </si>
  <si>
    <t>culose</t>
  </si>
  <si>
    <t xml:space="preserve"> luche</t>
  </si>
  <si>
    <r>
      <t xml:space="preserve">            par province (ou préfecture) </t>
    </r>
    <r>
      <rPr>
        <sz val="9"/>
        <rFont val="Times New Roman"/>
        <family val="1"/>
      </rPr>
      <t xml:space="preserve">(suite) </t>
    </r>
  </si>
  <si>
    <r>
      <t xml:space="preserve">             </t>
    </r>
    <r>
      <rPr>
        <b/>
        <sz val="14"/>
        <rFont val="Times New Roman"/>
        <family val="1"/>
      </rPr>
      <t xml:space="preserve"> </t>
    </r>
    <r>
      <rPr>
        <b/>
        <sz val="16"/>
        <rFont val="Times New Roman"/>
        <family val="1"/>
      </rPr>
      <t>الإقليم (أوالعمالة)</t>
    </r>
    <r>
      <rPr>
        <b/>
        <sz val="14"/>
        <rFont val="Times New Roman"/>
        <family val="1"/>
      </rPr>
      <t xml:space="preserve"> </t>
    </r>
    <r>
      <rPr>
        <sz val="10"/>
        <rFont val="Times New Roman"/>
        <family val="1"/>
      </rPr>
      <t>(تابع)</t>
    </r>
    <r>
      <rPr>
        <sz val="9"/>
        <rFont val="Times New Roman"/>
        <family val="1"/>
      </rPr>
      <t xml:space="preserve"> </t>
    </r>
  </si>
  <si>
    <t xml:space="preserve">    أوسرد</t>
  </si>
  <si>
    <t xml:space="preserve"> Santé</t>
  </si>
  <si>
    <t xml:space="preserve">              dans les formations sanitaires publiques </t>
  </si>
  <si>
    <t xml:space="preserve">            بالمؤسسات  الصحية العمومية </t>
  </si>
  <si>
    <t xml:space="preserve">              par maladies sous surveillance</t>
  </si>
  <si>
    <t xml:space="preserve">            حسب الأمراض المراقبة</t>
  </si>
  <si>
    <t>Maladie</t>
  </si>
  <si>
    <t>المرض</t>
  </si>
  <si>
    <t xml:space="preserve">  Rougeole </t>
  </si>
  <si>
    <t xml:space="preserve">  Tuberculose </t>
  </si>
  <si>
    <t>داء السل</t>
  </si>
  <si>
    <t xml:space="preserve">  Lèpre</t>
  </si>
  <si>
    <t>الجذام</t>
  </si>
  <si>
    <t xml:space="preserve">  Tétanos</t>
  </si>
  <si>
    <r>
      <t xml:space="preserve">  Paludisme </t>
    </r>
    <r>
      <rPr>
        <vertAlign val="superscript"/>
        <sz val="8"/>
        <rFont val="Times New Roman"/>
        <family val="1"/>
      </rPr>
      <t>(1)</t>
    </r>
  </si>
  <si>
    <r>
      <t xml:space="preserve">الملاريا </t>
    </r>
    <r>
      <rPr>
        <vertAlign val="superscript"/>
        <sz val="8"/>
        <rFont val="Times New Roman"/>
        <family val="1"/>
      </rPr>
      <t>(1)</t>
    </r>
  </si>
  <si>
    <t xml:space="preserve">  Bilharziose</t>
  </si>
  <si>
    <t>البلهارسيا</t>
  </si>
  <si>
    <t xml:space="preserve">  Sida </t>
  </si>
  <si>
    <t>إيدز</t>
  </si>
  <si>
    <t>أمراض الجهاز الهضمي</t>
  </si>
  <si>
    <t xml:space="preserve">الصحة </t>
  </si>
  <si>
    <t xml:space="preserve">12 - 1 Etablissements de soins de santé primaires </t>
  </si>
  <si>
    <r>
      <t>12 - 1</t>
    </r>
    <r>
      <rPr>
        <b/>
        <sz val="16"/>
        <rFont val="Times New Roman"/>
        <family val="1"/>
      </rPr>
      <t xml:space="preserve">  مؤسسات الرعاية الصحية الأولية</t>
    </r>
  </si>
  <si>
    <t xml:space="preserve">            selon la province (ou la préfecture) : public</t>
  </si>
  <si>
    <t xml:space="preserve">            حسب الإقليم (أوالعمالة) : عمومي</t>
  </si>
  <si>
    <t xml:space="preserve">المراكز الصحية الحضرية </t>
  </si>
  <si>
    <t xml:space="preserve">المراكز الـصحـية القروية </t>
  </si>
  <si>
    <t>مستوصفات قروية</t>
  </si>
  <si>
    <t xml:space="preserve">Centres de santé urbains </t>
  </si>
  <si>
    <t xml:space="preserve">       Centres de santé ruraux </t>
  </si>
  <si>
    <t>Dispensaires ruraux</t>
  </si>
  <si>
    <t>CSU-1</t>
  </si>
  <si>
    <t>CSU-2</t>
  </si>
  <si>
    <t>CSR-1</t>
  </si>
  <si>
    <t>CSR-2</t>
  </si>
  <si>
    <t>DR</t>
  </si>
  <si>
    <t xml:space="preserve">  Al Hoceima</t>
  </si>
  <si>
    <t xml:space="preserve">  Mdiq-Fnideq</t>
  </si>
  <si>
    <t xml:space="preserve">  Tanger Assilah</t>
  </si>
  <si>
    <t xml:space="preserve">  Tetouan</t>
  </si>
  <si>
    <t xml:space="preserve">  Boulemane</t>
  </si>
  <si>
    <t xml:space="preserve">  El Hajeb</t>
  </si>
  <si>
    <t xml:space="preserve">  Fes</t>
  </si>
  <si>
    <t xml:space="preserve">  Ifrane</t>
  </si>
  <si>
    <t xml:space="preserve">  Moulay Yacoub</t>
  </si>
  <si>
    <t>12 - 1 Formations de soins de santé primaires</t>
  </si>
  <si>
    <r>
      <t xml:space="preserve">          selon la province (ou la préfecture) : public </t>
    </r>
    <r>
      <rPr>
        <sz val="10"/>
        <rFont val="Times New Roman"/>
        <family val="1"/>
      </rPr>
      <t>(suite)</t>
    </r>
    <r>
      <rPr>
        <sz val="9"/>
        <rFont val="Times New Roman"/>
        <family val="1"/>
      </rPr>
      <t xml:space="preserve"> </t>
    </r>
  </si>
  <si>
    <r>
      <t xml:space="preserve">           حسب الإقليم (أوالعمالة) : عمومي</t>
    </r>
    <r>
      <rPr>
        <sz val="11"/>
        <rFont val="Times New Roman"/>
        <family val="1"/>
      </rPr>
      <t xml:space="preserve">(تابع) </t>
    </r>
  </si>
  <si>
    <t xml:space="preserve">Centres de santé ruraux </t>
  </si>
  <si>
    <t>أوسرد</t>
  </si>
  <si>
    <t>CSR-1 : Centre de Santé Rural premier niveau</t>
  </si>
  <si>
    <t>CSR-2 : Centre de Santé Rural deuxième niveau</t>
  </si>
  <si>
    <t>CSU-1 : Centre de Santé Urbain premier niveau</t>
  </si>
  <si>
    <t>CSU-2 : Centre de Santé Urbain deuxième niveau</t>
  </si>
  <si>
    <t>12 - 2 Hôpitaux selon la province</t>
  </si>
  <si>
    <r>
      <t>12 - 2</t>
    </r>
    <r>
      <rPr>
        <b/>
        <sz val="16"/>
        <rFont val="Times New Roman"/>
        <family val="1"/>
      </rPr>
      <t xml:space="preserve"> المستشفيات حسب الإقليم </t>
    </r>
  </si>
  <si>
    <r>
      <t xml:space="preserve">          (ou la préfecture) : public</t>
    </r>
    <r>
      <rPr>
        <sz val="10"/>
        <rFont val="Times New Roman"/>
        <family val="1"/>
      </rPr>
      <t xml:space="preserve"> </t>
    </r>
  </si>
  <si>
    <t xml:space="preserve">          (أوالعمالة) : عمومي</t>
  </si>
  <si>
    <t>مجموع المستشفيات</t>
  </si>
  <si>
    <t>Total Hôpitaux</t>
  </si>
  <si>
    <r>
      <t xml:space="preserve">          (ou la préfecture) : public</t>
    </r>
    <r>
      <rPr>
        <sz val="10"/>
        <rFont val="Times New Roman"/>
        <family val="1"/>
      </rPr>
      <t xml:space="preserve">  (suite) </t>
    </r>
  </si>
  <si>
    <r>
      <t xml:space="preserve">          (أوالعمالة) : عمومي </t>
    </r>
    <r>
      <rPr>
        <sz val="11"/>
        <rFont val="Times New Roman"/>
        <family val="1"/>
      </rPr>
      <t>(تابع)</t>
    </r>
  </si>
  <si>
    <t>12 - 3  Lits existants des hôpitaux</t>
  </si>
  <si>
    <r>
      <t>12 - 3</t>
    </r>
    <r>
      <rPr>
        <b/>
        <sz val="16"/>
        <rFont val="Times New Roman"/>
        <family val="1"/>
      </rPr>
      <t xml:space="preserve"> عدد الأسّرة المتوفرة بالمستشفيات</t>
    </r>
    <r>
      <rPr>
        <b/>
        <sz val="12"/>
        <rFont val="Times New Roman"/>
        <family val="1"/>
      </rPr>
      <t xml:space="preserve"> </t>
    </r>
    <r>
      <rPr>
        <b/>
        <sz val="16"/>
        <rFont val="Times New Roman"/>
        <family val="1"/>
      </rPr>
      <t xml:space="preserve"> </t>
    </r>
  </si>
  <si>
    <t xml:space="preserve">           publics selon la province (ou la préfecture)</t>
  </si>
  <si>
    <t xml:space="preserve">          العمومية حسب الإقليم (أوالعمالة) </t>
  </si>
  <si>
    <t>السعة السريرية</t>
  </si>
  <si>
    <t>Capacité litière</t>
  </si>
  <si>
    <t>الدريوش</t>
  </si>
  <si>
    <t>Fès - Meknès</t>
  </si>
  <si>
    <r>
      <t xml:space="preserve">   publics selon la province (ou la préfecture) </t>
    </r>
    <r>
      <rPr>
        <sz val="14"/>
        <rFont val="Times New Roman"/>
        <family val="1"/>
      </rPr>
      <t xml:space="preserve"> (suite)</t>
    </r>
    <r>
      <rPr>
        <b/>
        <sz val="14"/>
        <rFont val="Times New Roman"/>
        <family val="1"/>
      </rPr>
      <t xml:space="preserve"> </t>
    </r>
  </si>
  <si>
    <r>
      <t xml:space="preserve">    العمومية حسب الإقليم (أوالعمالة)  </t>
    </r>
    <r>
      <rPr>
        <sz val="16"/>
        <rFont val="Times New Roman"/>
        <family val="1"/>
      </rPr>
      <t>(تابع)</t>
    </r>
  </si>
  <si>
    <t xml:space="preserve">12 - 4 Répartition des Médecins </t>
  </si>
  <si>
    <r>
      <t>12 - 4 توزيع الأ</t>
    </r>
    <r>
      <rPr>
        <b/>
        <sz val="16"/>
        <rFont val="Times New Roman"/>
        <family val="1"/>
      </rPr>
      <t>طباء</t>
    </r>
  </si>
  <si>
    <r>
      <t xml:space="preserve">         selon la spécialité et la région </t>
    </r>
    <r>
      <rPr>
        <sz val="10"/>
        <rFont val="Times New Roman"/>
        <family val="1"/>
      </rPr>
      <t>(1)</t>
    </r>
    <r>
      <rPr>
        <sz val="8"/>
        <rFont val="Times New Roman"/>
        <family val="1"/>
      </rPr>
      <t xml:space="preserve"> </t>
    </r>
    <r>
      <rPr>
        <sz val="10"/>
        <rFont val="Times New Roman"/>
        <family val="1"/>
        <charset val="178"/>
      </rPr>
      <t/>
    </r>
  </si>
  <si>
    <r>
      <t xml:space="preserve">          حسب الاختصاص والجهة </t>
    </r>
    <r>
      <rPr>
        <sz val="11"/>
        <rFont val="Times New Roman"/>
        <family val="1"/>
      </rPr>
      <t>(1)</t>
    </r>
  </si>
  <si>
    <t>بني ملال-</t>
  </si>
  <si>
    <t>الدارالبيضاء-</t>
  </si>
  <si>
    <t>الداخلة</t>
  </si>
  <si>
    <t>درعة-</t>
  </si>
  <si>
    <t>فاس-</t>
  </si>
  <si>
    <t>كلميم-</t>
  </si>
  <si>
    <t>العيون</t>
  </si>
  <si>
    <t>سطات</t>
  </si>
  <si>
    <t>واد الذهب</t>
  </si>
  <si>
    <t>تافلالت</t>
  </si>
  <si>
    <t>مكناس</t>
  </si>
  <si>
    <t>واد النون</t>
  </si>
  <si>
    <t>الساقية الحمراء</t>
  </si>
  <si>
    <t xml:space="preserve">Béni Mellal- </t>
  </si>
  <si>
    <t>Casablanca-</t>
  </si>
  <si>
    <t>Dakhla</t>
  </si>
  <si>
    <t>Fès-</t>
  </si>
  <si>
    <t>Guelmim-</t>
  </si>
  <si>
    <t>Lâayoune-</t>
  </si>
  <si>
    <t xml:space="preserve"> Oued Eddahab</t>
  </si>
  <si>
    <t>Meknès</t>
  </si>
  <si>
    <t xml:space="preserve">Sakia </t>
  </si>
  <si>
    <t>Noun</t>
  </si>
  <si>
    <t>El hamra</t>
  </si>
  <si>
    <t>Anatomie pathologique</t>
  </si>
  <si>
    <t>التشريح المرضي</t>
  </si>
  <si>
    <t>Anesthésie-réanimation</t>
  </si>
  <si>
    <t>Biologie médicale</t>
  </si>
  <si>
    <t>البيولوجيا الطبية</t>
  </si>
  <si>
    <t>Cardiologie</t>
  </si>
  <si>
    <t>أمراض القلب</t>
  </si>
  <si>
    <t>Chirurgie cardio-vasculaire</t>
  </si>
  <si>
    <t>Chirurgie générale</t>
  </si>
  <si>
    <t>الجراحة العامة</t>
  </si>
  <si>
    <t>Chirurgie pédiatrique</t>
  </si>
  <si>
    <t>جراحة الأطفال</t>
  </si>
  <si>
    <t>Chirurgie réparatrice et plastique</t>
  </si>
  <si>
    <t>الجراحة التقويمية</t>
  </si>
  <si>
    <t>Dermatologie</t>
  </si>
  <si>
    <t>الأمراض الجلدية والتناسلية</t>
  </si>
  <si>
    <t>Endocrinologie et maladies métaboliques</t>
  </si>
  <si>
    <t>Gastro-entérologie</t>
  </si>
  <si>
    <t>Gynécologie obstétrique</t>
  </si>
  <si>
    <t>أمراض النساء والتوليد</t>
  </si>
  <si>
    <t>Hématologie clinique</t>
  </si>
  <si>
    <t>أمراض الدم السريرية</t>
  </si>
  <si>
    <t>Médecine du sport</t>
  </si>
  <si>
    <t>الطب الرياضي</t>
  </si>
  <si>
    <t>Médecine du travail</t>
  </si>
  <si>
    <t>طب الشغل</t>
  </si>
  <si>
    <t>Médecine générale</t>
  </si>
  <si>
    <t>الطب العام</t>
  </si>
  <si>
    <t>Médecine interne</t>
  </si>
  <si>
    <t>الطب الداخلي</t>
  </si>
  <si>
    <t>Néphrologie</t>
  </si>
  <si>
    <t>أمراض الكلي</t>
  </si>
  <si>
    <t>Neurochirurgie</t>
  </si>
  <si>
    <t>جراحة الأعصاب</t>
  </si>
  <si>
    <t>Neurologie</t>
  </si>
  <si>
    <t>أمراض الأعصاب</t>
  </si>
  <si>
    <t>Oncologie médicale</t>
  </si>
  <si>
    <t>أمراض السرطا ن</t>
  </si>
  <si>
    <t>Ophtalmologie</t>
  </si>
  <si>
    <t>أمراض العيون</t>
  </si>
  <si>
    <t>Oto-rhino-laryngologie</t>
  </si>
  <si>
    <t>Pédiatrie</t>
  </si>
  <si>
    <t>طب الأطفال</t>
  </si>
  <si>
    <t>Pneumo-phtisiologie</t>
  </si>
  <si>
    <t>أمراض الرئة والسل</t>
  </si>
  <si>
    <t>Psychiatrie</t>
  </si>
  <si>
    <t>Radiologie</t>
  </si>
  <si>
    <t>Radiothérapie</t>
  </si>
  <si>
    <t>Rhumatologie</t>
  </si>
  <si>
    <t>Stomatologie et chirurgie maxillo-faciale</t>
  </si>
  <si>
    <t>طب الأسنان وجراحة الوجه والفكين</t>
  </si>
  <si>
    <t>Traumatologie-orthopédie</t>
  </si>
  <si>
    <t>Urologie</t>
  </si>
  <si>
    <t>أمراض المسالك البولية</t>
  </si>
  <si>
    <t>Autres spécialités</t>
  </si>
  <si>
    <r>
      <t>12 - 4</t>
    </r>
    <r>
      <rPr>
        <b/>
        <sz val="16"/>
        <rFont val="Times New Roman"/>
        <family val="1"/>
      </rPr>
      <t xml:space="preserve"> توزيع الأطباء</t>
    </r>
  </si>
  <si>
    <r>
      <t xml:space="preserve">         selon la spécialité et la région</t>
    </r>
    <r>
      <rPr>
        <sz val="10"/>
        <rFont val="Times New Roman"/>
        <family val="1"/>
      </rPr>
      <t xml:space="preserve"> (suite)(1)</t>
    </r>
  </si>
  <si>
    <r>
      <t xml:space="preserve">          حسب الاختصاص والجهة </t>
    </r>
    <r>
      <rPr>
        <sz val="11"/>
        <rFont val="Times New Roman"/>
        <family val="1"/>
      </rPr>
      <t xml:space="preserve">(تابع)(1) </t>
    </r>
  </si>
  <si>
    <t>مراكش-</t>
  </si>
  <si>
    <t>ماسة</t>
  </si>
  <si>
    <t>Marrakech-</t>
  </si>
  <si>
    <t>Oriental</t>
  </si>
  <si>
    <t>Massa</t>
  </si>
  <si>
    <t>Tetouan</t>
  </si>
  <si>
    <t xml:space="preserve">(1)  il englobe que les medecins du secteur public </t>
  </si>
  <si>
    <r>
      <t xml:space="preserve">(1) </t>
    </r>
    <r>
      <rPr>
        <sz val="10"/>
        <rFont val="Times New Roman"/>
        <family val="1"/>
      </rPr>
      <t>يشمل أطباء القطاع العام فقط</t>
    </r>
  </si>
  <si>
    <t xml:space="preserve">12 - 5 Effectif des médecins par secteur  </t>
  </si>
  <si>
    <r>
      <t>12 - 5</t>
    </r>
    <r>
      <rPr>
        <b/>
        <sz val="16"/>
        <rFont val="Times New Roman"/>
        <family val="1"/>
      </rPr>
      <t xml:space="preserve"> عدد الأطباء حسب القطاع</t>
    </r>
  </si>
  <si>
    <t xml:space="preserve">            et province (ou préfecture)  </t>
  </si>
  <si>
    <t xml:space="preserve">          والإقليم (أوالعمالة)</t>
  </si>
  <si>
    <t xml:space="preserve">            </t>
  </si>
  <si>
    <t>عمومي</t>
  </si>
  <si>
    <t>خاص</t>
  </si>
  <si>
    <t>Public</t>
  </si>
  <si>
    <t>Privé</t>
  </si>
  <si>
    <r>
      <t xml:space="preserve">          et province (ou préfecture) </t>
    </r>
    <r>
      <rPr>
        <sz val="10"/>
        <rFont val="Times New Roman"/>
        <family val="1"/>
      </rPr>
      <t>(suite)</t>
    </r>
  </si>
  <si>
    <r>
      <t xml:space="preserve">          والإقليم (أوالعمالة) </t>
    </r>
    <r>
      <rPr>
        <sz val="11"/>
        <rFont val="Times New Roman"/>
        <family val="1"/>
      </rPr>
      <t>(تابع)</t>
    </r>
  </si>
  <si>
    <t>(1)Non compris les centres hospitaliers universitaires</t>
  </si>
  <si>
    <t xml:space="preserve">12 - 6 Médecins du Ministère de la Santé  </t>
  </si>
  <si>
    <r>
      <t xml:space="preserve"> 12 - 6</t>
    </r>
    <r>
      <rPr>
        <b/>
        <sz val="16"/>
        <rFont val="Times New Roman"/>
        <family val="1"/>
      </rPr>
      <t xml:space="preserve"> أطباء وزارة الصحة </t>
    </r>
  </si>
  <si>
    <r>
      <t xml:space="preserve">       حسب الإقليم (أوالعمالة) </t>
    </r>
    <r>
      <rPr>
        <sz val="10"/>
        <rFont val="Times New Roman"/>
        <family val="1"/>
      </rPr>
      <t xml:space="preserve"> </t>
    </r>
    <r>
      <rPr>
        <sz val="11"/>
        <rFont val="Times New Roman"/>
        <family val="1"/>
      </rPr>
      <t>(1)</t>
    </r>
  </si>
  <si>
    <t>الأطباء العامون</t>
  </si>
  <si>
    <t>Médecins généralistes</t>
  </si>
  <si>
    <t>Médecins spécialistes</t>
  </si>
  <si>
    <r>
      <t xml:space="preserve">       حسب الإقليم (أوالعمالة) </t>
    </r>
    <r>
      <rPr>
        <sz val="11"/>
        <rFont val="Times New Roman"/>
        <family val="1"/>
      </rPr>
      <t>(تابع)</t>
    </r>
    <r>
      <rPr>
        <sz val="10"/>
        <rFont val="Times New Roman"/>
        <family val="1"/>
      </rPr>
      <t xml:space="preserve"> </t>
    </r>
    <r>
      <rPr>
        <sz val="11"/>
        <rFont val="Times New Roman"/>
        <family val="1"/>
      </rPr>
      <t>(1)</t>
    </r>
  </si>
  <si>
    <t xml:space="preserve">  (1) - Il englobe le réseau des établissement de soins de santé primaires, le réseau</t>
  </si>
  <si>
    <t>(1) - يشمل شبكة مؤسسات الرعاية الصحية الأولية، الشبكة الاستشفائية،</t>
  </si>
  <si>
    <t xml:space="preserve">         Hôspitalier, le réseau intégré des soins d'urgence médicale et le réseau</t>
  </si>
  <si>
    <t xml:space="preserve">        الشبكة المندمجة للعلاجات الطبية الاستعجالية، شبكة المؤسسات</t>
  </si>
  <si>
    <t xml:space="preserve">          des établissements médico-sociaux publics.</t>
  </si>
  <si>
    <t xml:space="preserve">        الطبية الاجتماعية العمومية.</t>
  </si>
  <si>
    <t xml:space="preserve">12 - 7 Médecins du Ministère de la Santé exerçant </t>
  </si>
  <si>
    <r>
      <t xml:space="preserve"> 12 - 7</t>
    </r>
    <r>
      <rPr>
        <b/>
        <sz val="16"/>
        <rFont val="Times New Roman"/>
        <family val="1"/>
      </rPr>
      <t xml:space="preserve"> أطباء وزارة الصحة المزاولون ب  </t>
    </r>
  </si>
  <si>
    <r>
      <t xml:space="preserve">  ش.م.ر.ص.أ حسب الإقليم (أوالعمالة) </t>
    </r>
    <r>
      <rPr>
        <sz val="10"/>
        <rFont val="Times New Roman"/>
        <family val="1"/>
      </rPr>
      <t xml:space="preserve"> </t>
    </r>
    <r>
      <rPr>
        <sz val="11"/>
        <rFont val="Times New Roman"/>
        <family val="1"/>
      </rPr>
      <t>(1)</t>
    </r>
  </si>
  <si>
    <r>
      <t xml:space="preserve">  ش.م.ر.ص.أ حسب الإقليم (أوالعمالة) </t>
    </r>
    <r>
      <rPr>
        <sz val="11"/>
        <rFont val="Times New Roman"/>
        <family val="1"/>
      </rPr>
      <t>(تابع)</t>
    </r>
    <r>
      <rPr>
        <sz val="10"/>
        <rFont val="Times New Roman"/>
        <family val="1"/>
      </rPr>
      <t xml:space="preserve"> (1)</t>
    </r>
  </si>
  <si>
    <t xml:space="preserve">(1): les médecins exerçant dans  les structures d’appuis </t>
  </si>
  <si>
    <t xml:space="preserve">(1): لا يشمل الأطباء المزاولون بالمؤسسات </t>
  </si>
  <si>
    <t xml:space="preserve">    du RESSP ne sont pas inclus</t>
  </si>
  <si>
    <t>الداعمة ل ش.م.ر.ص.أ</t>
  </si>
  <si>
    <t>ش.م.ر.ص.أ: شبكة مؤسسات الرعاية الصحية الأولية</t>
  </si>
  <si>
    <t xml:space="preserve">          (ou préfecture) : Public</t>
  </si>
  <si>
    <r>
      <t xml:space="preserve">           (أوالعمالة) : عمومي </t>
    </r>
    <r>
      <rPr>
        <sz val="11"/>
        <rFont val="Times New Roman"/>
        <family val="1"/>
      </rPr>
      <t xml:space="preserve">    </t>
    </r>
  </si>
  <si>
    <t>جراحي الأسنان</t>
  </si>
  <si>
    <t>Chirurgiens dentistes</t>
  </si>
  <si>
    <r>
      <t xml:space="preserve">            (ou préfecture) : Public </t>
    </r>
    <r>
      <rPr>
        <sz val="11"/>
        <rFont val="Times New Roman"/>
        <family val="1"/>
      </rPr>
      <t xml:space="preserve"> (suite)</t>
    </r>
  </si>
  <si>
    <r>
      <t xml:space="preserve">           (أوالعمالة) : عمومي </t>
    </r>
    <r>
      <rPr>
        <sz val="11"/>
        <rFont val="Times New Roman"/>
        <family val="1"/>
      </rPr>
      <t xml:space="preserve">(تابع)      </t>
    </r>
  </si>
  <si>
    <t xml:space="preserve">      par province (ou préfecture) : Privé  </t>
  </si>
  <si>
    <t xml:space="preserve">         حسب الإقليم (أوالعمالة) : خاص</t>
  </si>
  <si>
    <t>عيادة جراحة الأسنان</t>
  </si>
  <si>
    <t>Cabinet de chirurgie dentaire</t>
  </si>
  <si>
    <r>
      <t xml:space="preserve">      par province (ou préfecture) : Privé  </t>
    </r>
    <r>
      <rPr>
        <sz val="14"/>
        <rFont val="Times New Roman"/>
        <family val="1"/>
      </rPr>
      <t>(suite)</t>
    </r>
  </si>
  <si>
    <r>
      <t xml:space="preserve">         حسب الإقليم (أوالعمالة) : خاص </t>
    </r>
    <r>
      <rPr>
        <sz val="16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 </t>
    </r>
  </si>
  <si>
    <t xml:space="preserve">         province (ou préfecture) : public </t>
  </si>
  <si>
    <r>
      <t xml:space="preserve">          الإقليم (أوالعمالة) : عمومي</t>
    </r>
    <r>
      <rPr>
        <sz val="11"/>
        <rFont val="Times New Roman"/>
        <family val="1"/>
      </rPr>
      <t xml:space="preserve"> </t>
    </r>
    <r>
      <rPr>
        <sz val="11"/>
        <rFont val="Times New Roman"/>
        <family val="1"/>
      </rPr>
      <t xml:space="preserve">  </t>
    </r>
  </si>
  <si>
    <t>Infirmier polyvalent</t>
  </si>
  <si>
    <t>Sage femme</t>
  </si>
  <si>
    <t>Autre</t>
  </si>
  <si>
    <t>Total Paramédical</t>
  </si>
  <si>
    <r>
      <t xml:space="preserve">           province (ou préfecture) : public </t>
    </r>
    <r>
      <rPr>
        <sz val="9"/>
        <rFont val="Times New Roman"/>
        <family val="1"/>
      </rPr>
      <t xml:space="preserve">(suite) </t>
    </r>
  </si>
  <si>
    <r>
      <t xml:space="preserve">          الإقليم (أوالعمالة) : عمومي </t>
    </r>
    <r>
      <rPr>
        <sz val="11"/>
        <rFont val="Times New Roman"/>
        <family val="1"/>
      </rPr>
      <t xml:space="preserve"> (تابع)</t>
    </r>
  </si>
  <si>
    <r>
      <t xml:space="preserve">          par province (ou préfecture) : public </t>
    </r>
    <r>
      <rPr>
        <sz val="13"/>
        <rFont val="Times New Roman"/>
        <family val="1"/>
      </rPr>
      <t xml:space="preserve"> </t>
    </r>
  </si>
  <si>
    <r>
      <t xml:space="preserve">         حسب الإقليم (أوالعمالة) : عمومي </t>
    </r>
    <r>
      <rPr>
        <sz val="13"/>
        <rFont val="Times New Roman"/>
        <family val="1"/>
      </rPr>
      <t xml:space="preserve"> </t>
    </r>
  </si>
  <si>
    <t>Total général</t>
  </si>
  <si>
    <r>
      <t xml:space="preserve">          par province (ou préfecture) : public </t>
    </r>
    <r>
      <rPr>
        <sz val="13"/>
        <rFont val="Times New Roman"/>
        <family val="1"/>
      </rPr>
      <t xml:space="preserve">(suite) </t>
    </r>
  </si>
  <si>
    <r>
      <t xml:space="preserve">         حسب الإقليم (أوالعمالة) : عمومي </t>
    </r>
    <r>
      <rPr>
        <sz val="13"/>
        <rFont val="Times New Roman"/>
        <family val="1"/>
      </rPr>
      <t xml:space="preserve"> (تابع)</t>
    </r>
  </si>
  <si>
    <t xml:space="preserve">            dans les formations de soins de santé </t>
  </si>
  <si>
    <t xml:space="preserve">            مؤسسات العلاجات الصحية الأساسية</t>
  </si>
  <si>
    <t xml:space="preserve">الـفحـوصات الطـبــيـة                </t>
  </si>
  <si>
    <t xml:space="preserve">               Consultations médicales</t>
  </si>
  <si>
    <t>حضري</t>
  </si>
  <si>
    <t>قروي</t>
  </si>
  <si>
    <t>Urbain</t>
  </si>
  <si>
    <t>Rural</t>
  </si>
  <si>
    <t xml:space="preserve">            dans les formations de soins de santé</t>
  </si>
  <si>
    <t xml:space="preserve">           مؤسسات العلاجات الصحية الأساسية</t>
  </si>
  <si>
    <t xml:space="preserve">   Aousserd </t>
  </si>
  <si>
    <t xml:space="preserve">13-12 الفحوصات الصحية قبل الولادة حسب المكان </t>
  </si>
  <si>
    <t xml:space="preserve">           و حسب الإقليم (أوالعمالة) </t>
  </si>
  <si>
    <t>الفحوصات الصحية قبل الولادة</t>
  </si>
  <si>
    <t xml:space="preserve">consultations prénatales </t>
  </si>
  <si>
    <t xml:space="preserve">            sanitaires publiques selon la province </t>
  </si>
  <si>
    <t xml:space="preserve">أمهات </t>
  </si>
  <si>
    <t xml:space="preserve">المواليد </t>
  </si>
  <si>
    <t xml:space="preserve">     الــــــــــــــــولا د ا ت</t>
  </si>
  <si>
    <t xml:space="preserve">متوفيات </t>
  </si>
  <si>
    <t>موتى</t>
  </si>
  <si>
    <t>أحياء</t>
  </si>
  <si>
    <t xml:space="preserve">بالعملية </t>
  </si>
  <si>
    <t>Mères</t>
  </si>
  <si>
    <t>Nés</t>
  </si>
  <si>
    <t>القيصرية</t>
  </si>
  <si>
    <t xml:space="preserve"> décédées</t>
  </si>
  <si>
    <t>Mort-nés</t>
  </si>
  <si>
    <t>vivants</t>
  </si>
  <si>
    <t>Césarienne</t>
  </si>
  <si>
    <t>nés</t>
  </si>
  <si>
    <t>(1) Englobe les accouchements au sein des formations de soins de santé</t>
  </si>
  <si>
    <t xml:space="preserve">(1)  تشمل الولادات المسجلة بمؤسسات العلاجات الصحة الأساسية. </t>
  </si>
  <si>
    <t xml:space="preserve">     de base et des maternités d'hôpitaux.</t>
  </si>
  <si>
    <t xml:space="preserve">       ودور الولادة بالمستشفيات. </t>
  </si>
  <si>
    <t xml:space="preserve">            de la planification familiale par province</t>
  </si>
  <si>
    <t xml:space="preserve">            التخطيط العائلي  حسب الإقليم </t>
  </si>
  <si>
    <t>الحقن</t>
  </si>
  <si>
    <t>اللولب</t>
  </si>
  <si>
    <t xml:space="preserve">العازل </t>
  </si>
  <si>
    <t>الأقراص</t>
  </si>
  <si>
    <t>الطبي</t>
  </si>
  <si>
    <t>Injections</t>
  </si>
  <si>
    <t xml:space="preserve">     DIU</t>
  </si>
  <si>
    <t xml:space="preserve">  Condom</t>
  </si>
  <si>
    <t xml:space="preserve">    Pilules</t>
  </si>
  <si>
    <t>Mdiq-Fnideq</t>
  </si>
  <si>
    <t>Ouezzane</t>
  </si>
  <si>
    <t>Tanger Assilah</t>
  </si>
  <si>
    <t>Fès</t>
  </si>
  <si>
    <t>Sefrou</t>
  </si>
  <si>
    <t>Taounate</t>
  </si>
  <si>
    <t>Taza</t>
  </si>
  <si>
    <t>(1) Il s'agit des activités du programme national de la planification familiale.</t>
  </si>
  <si>
    <t>(1)  يتعلق الأمر بأنشطة البرنامج الوطني للتخطيط العائلي.</t>
  </si>
  <si>
    <r>
      <t xml:space="preserve">          </t>
    </r>
    <r>
      <rPr>
        <b/>
        <sz val="14"/>
        <rFont val="Times New Roman"/>
        <family val="1"/>
      </rPr>
      <t xml:space="preserve">    publics</t>
    </r>
    <r>
      <rPr>
        <b/>
        <sz val="12"/>
        <rFont val="Times New Roman"/>
        <family val="1"/>
      </rPr>
      <t xml:space="preserve"> </t>
    </r>
    <r>
      <rPr>
        <b/>
        <sz val="14"/>
        <rFont val="Times New Roman"/>
        <family val="1"/>
      </rPr>
      <t>par province (ou préfecture)</t>
    </r>
  </si>
  <si>
    <t xml:space="preserve">             العمومية حسب الإقليم (أوالعمالة) </t>
  </si>
  <si>
    <t xml:space="preserve">الكيمياء </t>
  </si>
  <si>
    <t>علم أصناف</t>
  </si>
  <si>
    <t xml:space="preserve">علم تحصين </t>
  </si>
  <si>
    <t xml:space="preserve">علم  </t>
  </si>
  <si>
    <t xml:space="preserve">علم </t>
  </si>
  <si>
    <t>Nombre de cas traités</t>
  </si>
  <si>
    <t>والبيولوجيا</t>
  </si>
  <si>
    <t>الدموي</t>
  </si>
  <si>
    <t>المصول</t>
  </si>
  <si>
    <t xml:space="preserve">الطفيليات </t>
  </si>
  <si>
    <t>البكترلوجيا</t>
  </si>
  <si>
    <t>عدد الحالات  المعالجة</t>
  </si>
  <si>
    <t xml:space="preserve">    Chimie et</t>
  </si>
  <si>
    <t>Hématologie</t>
  </si>
  <si>
    <t xml:space="preserve"> Immuno-</t>
  </si>
  <si>
    <t xml:space="preserve"> Para-</t>
  </si>
  <si>
    <t xml:space="preserve"> Bacté-</t>
  </si>
  <si>
    <t xml:space="preserve">    biologie </t>
  </si>
  <si>
    <t>et</t>
  </si>
  <si>
    <t>sérologie</t>
  </si>
  <si>
    <t>sitologie</t>
  </si>
  <si>
    <t>riologie</t>
  </si>
  <si>
    <t xml:space="preserve"> (Biochimie)</t>
  </si>
  <si>
    <t>transfusion</t>
  </si>
  <si>
    <r>
      <t xml:space="preserve">          </t>
    </r>
    <r>
      <rPr>
        <b/>
        <sz val="14"/>
        <rFont val="Times New Roman"/>
        <family val="1"/>
      </rPr>
      <t xml:space="preserve">       publics</t>
    </r>
    <r>
      <rPr>
        <b/>
        <sz val="12"/>
        <rFont val="Times New Roman"/>
        <family val="1"/>
      </rPr>
      <t xml:space="preserve"> </t>
    </r>
    <r>
      <rPr>
        <b/>
        <sz val="14"/>
        <rFont val="Times New Roman"/>
        <family val="1"/>
      </rPr>
      <t>par province (ou préfecture)</t>
    </r>
    <r>
      <rPr>
        <sz val="10"/>
        <rFont val="Times New Roman"/>
        <family val="1"/>
      </rPr>
      <t>(suite)</t>
    </r>
  </si>
  <si>
    <t xml:space="preserve">                      Chimie et</t>
  </si>
  <si>
    <t xml:space="preserve">                    Hématologie</t>
  </si>
  <si>
    <t xml:space="preserve">        Immuno-</t>
  </si>
  <si>
    <t xml:space="preserve">    sérologie</t>
  </si>
  <si>
    <t xml:space="preserve">                     (Biochimie)</t>
  </si>
  <si>
    <t xml:space="preserve">                    transfusion</t>
  </si>
  <si>
    <t xml:space="preserve">(1)لا يشمل المراكز الاستشفائية الجامعية </t>
  </si>
  <si>
    <t>RESSP: réseau des établissement de soins de santé primaires</t>
  </si>
  <si>
    <t>الفصل الثاني عشر</t>
  </si>
  <si>
    <t xml:space="preserve">الصـحة  </t>
  </si>
  <si>
    <t xml:space="preserve">CHAPITRE XII </t>
  </si>
  <si>
    <t xml:space="preserve">SANTE </t>
  </si>
  <si>
    <t>ممرض متعدد المهام</t>
  </si>
  <si>
    <t>مولدة نساء</t>
  </si>
  <si>
    <t>آخر</t>
  </si>
  <si>
    <t>المصحات الخاصة</t>
  </si>
  <si>
    <r>
      <t>12 - 8</t>
    </r>
    <r>
      <rPr>
        <b/>
        <sz val="16"/>
        <rFont val="Times New Roman"/>
        <family val="1"/>
      </rPr>
      <t xml:space="preserve">  أطباء القطاع الخاص حسب الإقليم</t>
    </r>
  </si>
  <si>
    <r>
      <t xml:space="preserve">           (أوالعمالة) : خاص </t>
    </r>
    <r>
      <rPr>
        <sz val="11"/>
        <rFont val="Times New Roman"/>
        <family val="1"/>
      </rPr>
      <t xml:space="preserve">(تابع)      </t>
    </r>
  </si>
  <si>
    <t>12 - 8 Médecins privés par province</t>
  </si>
  <si>
    <r>
      <t xml:space="preserve">            (ou préfecture) : Privé </t>
    </r>
    <r>
      <rPr>
        <sz val="11"/>
        <rFont val="Times New Roman"/>
        <family val="1"/>
      </rPr>
      <t xml:space="preserve"> (suite)</t>
    </r>
  </si>
  <si>
    <t xml:space="preserve">          (ou préfecture) : Privé</t>
  </si>
  <si>
    <t>الصيدليات</t>
  </si>
  <si>
    <t>Officines de pharmacie</t>
  </si>
  <si>
    <t>حسب الإقليم (أوالعمالة) : خاص</t>
  </si>
  <si>
    <t xml:space="preserve"> مختبرات التحاليل الطبية </t>
  </si>
  <si>
    <t>حسب الإقليم (أوالعمالة) : خاص (تابع)</t>
  </si>
  <si>
    <t xml:space="preserve">      par province (ou préfecture) : Privé  (suite)</t>
  </si>
  <si>
    <t xml:space="preserve">        </t>
  </si>
  <si>
    <r>
      <t xml:space="preserve">       (ou préfecture) : Privé  </t>
    </r>
    <r>
      <rPr>
        <sz val="14"/>
        <rFont val="Times New Roman"/>
        <family val="1"/>
      </rPr>
      <t>(suite)</t>
    </r>
  </si>
  <si>
    <t>Cliniques privées</t>
  </si>
  <si>
    <r>
      <t>12 - 9</t>
    </r>
    <r>
      <rPr>
        <b/>
        <sz val="16"/>
        <rFont val="Times New Roman"/>
        <family val="1"/>
      </rPr>
      <t xml:space="preserve">  جراحي الأسنان حسب الإقليم</t>
    </r>
  </si>
  <si>
    <t>12 - 9 Chirurgiens dentistes par province</t>
  </si>
  <si>
    <r>
      <t>12 - 10</t>
    </r>
    <r>
      <rPr>
        <b/>
        <sz val="16"/>
        <rFont val="Times New Roman"/>
        <family val="1"/>
      </rPr>
      <t xml:space="preserve"> المصحات الخاصة</t>
    </r>
  </si>
  <si>
    <r>
      <t>12 - 11</t>
    </r>
    <r>
      <rPr>
        <b/>
        <sz val="16"/>
        <rFont val="Times New Roman"/>
        <family val="1"/>
      </rPr>
      <t xml:space="preserve"> عيادة جراحة الأسنان</t>
    </r>
  </si>
  <si>
    <t xml:space="preserve">12 - 11  Cabinet de chirurgie dentaire  </t>
  </si>
  <si>
    <r>
      <t>12 - 12</t>
    </r>
    <r>
      <rPr>
        <b/>
        <sz val="16"/>
        <rFont val="Times New Roman"/>
        <family val="1"/>
      </rPr>
      <t xml:space="preserve"> الصيدليات حسب الإقليم (أوالعمالة) : خاص </t>
    </r>
  </si>
  <si>
    <t>12 - 12  Officines de pharmacie</t>
  </si>
  <si>
    <r>
      <t>12 - 12</t>
    </r>
    <r>
      <rPr>
        <b/>
        <sz val="16"/>
        <rFont val="Times New Roman"/>
        <family val="1"/>
      </rPr>
      <t xml:space="preserve"> الصيدليات حسب الإقليم (أوالعمالة) : خاص (تابع) </t>
    </r>
  </si>
  <si>
    <r>
      <t>12 - 13</t>
    </r>
    <r>
      <rPr>
        <b/>
        <sz val="16"/>
        <rFont val="Times New Roman"/>
        <family val="1"/>
      </rPr>
      <t xml:space="preserve">  مختبرات التحاليل الطبية  </t>
    </r>
  </si>
  <si>
    <r>
      <t>12 -13</t>
    </r>
    <r>
      <rPr>
        <b/>
        <sz val="16"/>
        <rFont val="Times New Roman"/>
        <family val="1"/>
      </rPr>
      <t xml:space="preserve"> مختبرات التحاليل الطبية  </t>
    </r>
  </si>
  <si>
    <t>12 - 14 Personnel paramédical par</t>
  </si>
  <si>
    <t xml:space="preserve">12 - 15 Personnel paramédical  exerçant dans le RESSP </t>
  </si>
  <si>
    <r>
      <t xml:space="preserve">12 - 16  </t>
    </r>
    <r>
      <rPr>
        <b/>
        <sz val="16"/>
        <rFont val="Times New Roman"/>
        <family val="1"/>
      </rPr>
      <t xml:space="preserve">الفحوصات العلاجية المقدمة من طرف </t>
    </r>
  </si>
  <si>
    <t xml:space="preserve">12 - 16 Consultations curatives  réalisées </t>
  </si>
  <si>
    <r>
      <t xml:space="preserve">12 - 18 </t>
    </r>
    <r>
      <rPr>
        <b/>
        <sz val="16"/>
        <rFont val="Times New Roman"/>
        <family val="1"/>
      </rPr>
      <t xml:space="preserve">الولادات بالمؤسسات الصحية </t>
    </r>
    <r>
      <rPr>
        <b/>
        <sz val="14"/>
        <rFont val="Times New Roman"/>
        <family val="1"/>
      </rPr>
      <t xml:space="preserve"> </t>
    </r>
  </si>
  <si>
    <t xml:space="preserve">12 - 18 Accouchements au sein des formations </t>
  </si>
  <si>
    <r>
      <t xml:space="preserve">12 - 18 </t>
    </r>
    <r>
      <rPr>
        <b/>
        <sz val="16"/>
        <rFont val="Times New Roman"/>
        <family val="1"/>
      </rPr>
      <t>الولادات بالمؤسسات الصحية</t>
    </r>
    <r>
      <rPr>
        <b/>
        <sz val="14"/>
        <rFont val="Times New Roman"/>
        <family val="1"/>
      </rPr>
      <t xml:space="preserve">  </t>
    </r>
  </si>
  <si>
    <t xml:space="preserve">12 - 19 عدد النساء المستفيدات من خدمات </t>
  </si>
  <si>
    <t>12 - 19 Nombre de femmes bénéficiaires des prestations</t>
  </si>
  <si>
    <t>12 - 20 Nombre de femmes bénéficiaires des prestations</t>
  </si>
  <si>
    <r>
      <t>12 - 21 عدد الأ</t>
    </r>
    <r>
      <rPr>
        <b/>
        <sz val="16"/>
        <rFont val="Times New Roman"/>
        <family val="1"/>
      </rPr>
      <t>طفال المستفيدون من  البرنامج</t>
    </r>
  </si>
  <si>
    <t xml:space="preserve">12 - 21 Nombre d'enfants bénéficiaires des prestations </t>
  </si>
  <si>
    <t xml:space="preserve">12 -21 Nombre d'enfants bénéficiaires des prestations </t>
  </si>
  <si>
    <r>
      <t xml:space="preserve">12 - 22 </t>
    </r>
    <r>
      <rPr>
        <b/>
        <sz val="16"/>
        <rFont val="Times New Roman"/>
        <family val="1"/>
      </rPr>
      <t>الأطفال المستفيدون من البرنامج الوطني  لمحاربة</t>
    </r>
    <r>
      <rPr>
        <b/>
        <sz val="14"/>
        <rFont val="Times New Roman"/>
        <family val="1"/>
      </rPr>
      <t xml:space="preserve"> </t>
    </r>
  </si>
  <si>
    <t xml:space="preserve">12 - 22 Enfants bénéficiaires du PNLMD  </t>
  </si>
  <si>
    <t xml:space="preserve">12 - 23 حركات المرضى داخل المستشفيات  </t>
  </si>
  <si>
    <t xml:space="preserve">12 - 23 Mouvements des malades dans   </t>
  </si>
  <si>
    <r>
      <t xml:space="preserve">12 - 23 </t>
    </r>
    <r>
      <rPr>
        <b/>
        <sz val="16"/>
        <rFont val="Times New Roman"/>
        <family val="1"/>
      </rPr>
      <t>حركات المرضى داخل  المستشفيات</t>
    </r>
    <r>
      <rPr>
        <b/>
        <sz val="14"/>
        <rFont val="Times New Roman"/>
        <family val="1"/>
      </rPr>
      <t xml:space="preserve">  </t>
    </r>
  </si>
  <si>
    <r>
      <t xml:space="preserve">12 - 24 </t>
    </r>
    <r>
      <rPr>
        <b/>
        <sz val="16"/>
        <rFont val="Times New Roman"/>
        <family val="1"/>
      </rPr>
      <t>إحصائيات الإيواء بالمستشفيات</t>
    </r>
  </si>
  <si>
    <t xml:space="preserve">12 - 24 Statistiques d'occupation des lits </t>
  </si>
  <si>
    <r>
      <t xml:space="preserve">12 - 24 </t>
    </r>
    <r>
      <rPr>
        <b/>
        <sz val="16"/>
        <rFont val="Times New Roman"/>
        <family val="1"/>
      </rPr>
      <t>إحصائيات الإيواء بالمستشفيات</t>
    </r>
    <r>
      <rPr>
        <b/>
        <sz val="14"/>
        <rFont val="Times New Roman"/>
        <family val="1"/>
      </rPr>
      <t xml:space="preserve"> </t>
    </r>
  </si>
  <si>
    <r>
      <t xml:space="preserve">12 - 25 </t>
    </r>
    <r>
      <rPr>
        <b/>
        <sz val="16"/>
        <rFont val="Times New Roman"/>
        <family val="1"/>
      </rPr>
      <t>الفحوصات الطبية المقدمة من طرف</t>
    </r>
    <r>
      <rPr>
        <b/>
        <sz val="14"/>
        <rFont val="Times New Roman"/>
        <family val="1"/>
      </rPr>
      <t xml:space="preserve"> </t>
    </r>
  </si>
  <si>
    <r>
      <t xml:space="preserve">12 - 25 </t>
    </r>
    <r>
      <rPr>
        <b/>
        <sz val="16"/>
        <rFont val="Times New Roman"/>
        <family val="1"/>
      </rPr>
      <t xml:space="preserve">الفحوصات الطبية المقدمة من طرف </t>
    </r>
  </si>
  <si>
    <r>
      <t xml:space="preserve"> 12 - 26 أ</t>
    </r>
    <r>
      <rPr>
        <b/>
        <sz val="16"/>
        <rFont val="Times New Roman"/>
        <family val="1"/>
      </rPr>
      <t xml:space="preserve">نشطة مختبرات المستشفيات </t>
    </r>
  </si>
  <si>
    <t>12 - 26 Activités des laboratoires des hôpitaux</t>
  </si>
  <si>
    <r>
      <t xml:space="preserve">  12 - 27  </t>
    </r>
    <r>
      <rPr>
        <b/>
        <sz val="16"/>
        <rFont val="Times New Roman"/>
        <family val="1"/>
      </rPr>
      <t xml:space="preserve">الأمراض المراقبة بالمؤسسات </t>
    </r>
  </si>
  <si>
    <t xml:space="preserve">12 - 27 Maladies sous surveillance dans  </t>
  </si>
  <si>
    <t xml:space="preserve">  12 - 27  الأمراض المراقبة بالمؤسسات </t>
  </si>
  <si>
    <r>
      <t xml:space="preserve">12 - 28 </t>
    </r>
    <r>
      <rPr>
        <b/>
        <sz val="16"/>
        <rFont val="Times New Roman"/>
        <family val="1"/>
      </rPr>
      <t>تطور عدد  الحالات المصرح بها</t>
    </r>
  </si>
  <si>
    <t xml:space="preserve"> 12 - 28  Evolution du nombre de cas signalés </t>
  </si>
  <si>
    <t>الطب النفسي</t>
  </si>
  <si>
    <t>الطب الإشعاعي</t>
  </si>
  <si>
    <t>العلاج الإشعاعي</t>
  </si>
  <si>
    <t xml:space="preserve">   مولاي رشيد </t>
  </si>
  <si>
    <t>Aïn Chok</t>
  </si>
  <si>
    <t>Aïn Sebaâ-Hay Mohammadi</t>
  </si>
  <si>
    <t>Al Fida-Mers Sultan</t>
  </si>
  <si>
    <t>Ben Msick</t>
  </si>
  <si>
    <t>Benslimane</t>
  </si>
  <si>
    <t>Berrechid</t>
  </si>
  <si>
    <t>Casablanca Anfa</t>
  </si>
  <si>
    <t>El Jadida</t>
  </si>
  <si>
    <t>Hay Hassani</t>
  </si>
  <si>
    <t>Mediouna</t>
  </si>
  <si>
    <t>Mohammedia</t>
  </si>
  <si>
    <t>Moulay Rachid</t>
  </si>
  <si>
    <t>Nouaceur</t>
  </si>
  <si>
    <t>Settat</t>
  </si>
  <si>
    <t>Sidi Bennour</t>
  </si>
  <si>
    <t>Sidi Bernoussi</t>
  </si>
  <si>
    <t xml:space="preserve"> عين السبع الحي المحمدي</t>
  </si>
  <si>
    <t xml:space="preserve"> عين الشق</t>
  </si>
  <si>
    <t xml:space="preserve">  الفداء مرس السلطان</t>
  </si>
  <si>
    <t xml:space="preserve">  بن امسيك</t>
  </si>
  <si>
    <t xml:space="preserve">  بن سليمان</t>
  </si>
  <si>
    <t xml:space="preserve">  برشيد</t>
  </si>
  <si>
    <t xml:space="preserve">  الدار البيضاء أنفا</t>
  </si>
  <si>
    <t xml:space="preserve">  الجديدة</t>
  </si>
  <si>
    <t xml:space="preserve">  الحي الحسني</t>
  </si>
  <si>
    <t>Source :  Ministère de la Santé et de la Protection Sociale.</t>
  </si>
  <si>
    <t xml:space="preserve">   Aïn Chok</t>
  </si>
  <si>
    <t xml:space="preserve">   Aïn Sebaâ-Hay Mohammadi</t>
  </si>
  <si>
    <t xml:space="preserve">   Al Fida-Mers Sultan</t>
  </si>
  <si>
    <t xml:space="preserve">   Ben Msick</t>
  </si>
  <si>
    <t xml:space="preserve">   Mohammedia</t>
  </si>
  <si>
    <t xml:space="preserve">   Moulay Rachid</t>
  </si>
  <si>
    <r>
      <t xml:space="preserve">           (أوالعمالة) :خاص  </t>
    </r>
    <r>
      <rPr>
        <sz val="11"/>
        <rFont val="Times New Roman"/>
        <family val="1"/>
      </rPr>
      <t xml:space="preserve">    </t>
    </r>
  </si>
  <si>
    <t>Médiouna</t>
  </si>
  <si>
    <t>Mohammadia</t>
  </si>
  <si>
    <t>Aîn-Sebaâ - Hay Mohammadi</t>
  </si>
  <si>
    <t>Aîn-Chock</t>
  </si>
  <si>
    <t xml:space="preserve">12 -23 Mouvements des malades dans </t>
  </si>
  <si>
    <t xml:space="preserve">12 - 25 Consultations médicales spécialisées  réalisées </t>
  </si>
  <si>
    <t>السلامة الغذائية</t>
  </si>
  <si>
    <t>Hygiène</t>
  </si>
  <si>
    <t xml:space="preserve"> alimentaire</t>
  </si>
  <si>
    <t>Boulemane</t>
  </si>
  <si>
    <t>El  Hajeb</t>
  </si>
  <si>
    <t>Ifrane</t>
  </si>
  <si>
    <t>Moulay Yacoub</t>
  </si>
  <si>
    <t xml:space="preserve">  Source :  Ministère de la Santé et de la Protection Sociale.</t>
  </si>
  <si>
    <t xml:space="preserve"> المصدر :  وزارة الصحة والحماية الاجتماعية.</t>
  </si>
  <si>
    <t xml:space="preserve">   الفداء - مرس السلطان</t>
  </si>
  <si>
    <r>
      <t xml:space="preserve">            de base par milieu et par province (ou préfecture) </t>
    </r>
    <r>
      <rPr>
        <sz val="10"/>
        <rFont val="Times New Roman"/>
        <family val="1"/>
      </rPr>
      <t>(suite)</t>
    </r>
    <r>
      <rPr>
        <b/>
        <sz val="14"/>
        <rFont val="Times New Roman"/>
        <family val="1"/>
      </rPr>
      <t/>
    </r>
  </si>
  <si>
    <t xml:space="preserve"> المصدر :  وزارة الصحة والحماية الاجتماعية. </t>
  </si>
  <si>
    <r>
      <t>(1)</t>
    </r>
    <r>
      <rPr>
        <sz val="10"/>
        <rFont val="Times New Roman"/>
        <family val="1"/>
      </rPr>
      <t xml:space="preserve"> الأطفال البالغ سنهم 0-5 سنوات</t>
    </r>
  </si>
  <si>
    <t xml:space="preserve"> (1) Enfants âgés de 0-5 ans</t>
  </si>
  <si>
    <t xml:space="preserve">Chapitre XII - SANTE </t>
  </si>
  <si>
    <r>
      <t>الفصل XII</t>
    </r>
    <r>
      <rPr>
        <b/>
        <sz val="20"/>
        <color rgb="FF000000"/>
        <rFont val="Times New Roman"/>
        <family val="1"/>
      </rPr>
      <t xml:space="preserve"> - </t>
    </r>
    <r>
      <rPr>
        <b/>
        <sz val="20"/>
        <color theme="1"/>
        <rFont val="Times New Roman"/>
        <family val="1"/>
      </rPr>
      <t xml:space="preserve">الصحة </t>
    </r>
  </si>
  <si>
    <t xml:space="preserve"> 1-  Etablissements de soins de santé primaires selon la province   (ou la préfecture) : public</t>
  </si>
  <si>
    <t>1 - مؤسسات الرعاية الصحية الأولية حسب  الإقليم ( أوالعمالة): عمومي</t>
  </si>
  <si>
    <t xml:space="preserve"> 2- Hôpitaux  selon  la province  (ou la préfecture) : public </t>
  </si>
  <si>
    <t xml:space="preserve"> 2- المستشفيات حسب الإقليم (أوالعمالة): عمومي</t>
  </si>
  <si>
    <t xml:space="preserve"> 3- Lits existants des hôpitaux   publics selon la province   (ou la préfecture)</t>
  </si>
  <si>
    <t>3 - عدد الأسّرة المتوفرة بالمستشفيات   العمومية حسب   الإقليم (أوالعمالة)</t>
  </si>
  <si>
    <t xml:space="preserve"> 4- Répartition des Médecins  selon la spécialité et la région</t>
  </si>
  <si>
    <t>4 - توزيع الأطباء   حسب الاختصاص والجهة</t>
  </si>
  <si>
    <t>5 - عدد الأطباء حسب القطاع  والإقليم (أوالعمالة)</t>
  </si>
  <si>
    <t xml:space="preserve"> 6- Médecins du Ministère de la Santé par province (ou  préfecture)</t>
  </si>
  <si>
    <t xml:space="preserve">6 - أطباء وزارة الصحة  حسب الإقليم (أوالعمالة) </t>
  </si>
  <si>
    <t xml:space="preserve"> 7- Médecins du Ministère de la Santé exerçant dans le RESSP  par province  (ou préfecture) </t>
  </si>
  <si>
    <t>7 - أطباء وزارة الصحة المزاولون ب   ش.م.ر.ص.أ  حسب الإقليم (أوالعمالة)</t>
  </si>
  <si>
    <t xml:space="preserve">12- الفحوصات العلاجية المقدمة من طرف مؤسسات  العلاجات الصحية الأساسية  حسب الإقليم (أوالعمالة) </t>
  </si>
  <si>
    <t xml:space="preserve">     </t>
  </si>
  <si>
    <t xml:space="preserve">      </t>
  </si>
  <si>
    <t xml:space="preserve"> 8 -  أطباء القطاع الخاص حسب الإقليم (أوالعمالة) :خاص </t>
  </si>
  <si>
    <t xml:space="preserve"> 8- Médecins privés par province (ou préfecture) : Privé</t>
  </si>
  <si>
    <t xml:space="preserve"> 9- Chirurgiens dentistes par province (ou préfecture) :  Public</t>
  </si>
  <si>
    <t xml:space="preserve">9 - جراحي الأسنان حسب الإقليم (أوالعمالة):  عمومي  </t>
  </si>
  <si>
    <t>10- Clinique privées par province (ou préfecture) : Privé</t>
  </si>
  <si>
    <t>10- المصحات الخاصة حسب الإقليم (أوالعمالة) : خاص</t>
  </si>
  <si>
    <t>11 - عيادة جراحة الأسنان حسب الإقليم (أوالعمالة) :خاص</t>
  </si>
  <si>
    <t>12 -الصيدليات حسب الإقليم (أوالعمالة) : خاص</t>
  </si>
  <si>
    <t>12- Officines de pharmacie par province (ou préfecture) : Privé</t>
  </si>
  <si>
    <t>13-  مختبرات التحاليل الطبية  حسب الإقليم (أوالعمالة) : خاص</t>
  </si>
  <si>
    <t xml:space="preserve">14- Personnel paramédical par province (ou préfecture) : public </t>
  </si>
  <si>
    <t xml:space="preserve">14- الجهازالشبه طبي حسب الإقليم (أوالعمالة) : عمومي   </t>
  </si>
  <si>
    <t xml:space="preserve">15- الجهازالشبه طبي المزاول ب ش.م.ر.ص.أ  حسب الإقليم (أوالعمالة) : عمومي </t>
  </si>
  <si>
    <t xml:space="preserve">16- Consultations curatives  réalisées   dans les formations de  soins de santé de base par province (ou préfecture) </t>
  </si>
  <si>
    <t>17- Consultations prénatales par milieu et par province (ou préfecture)</t>
  </si>
  <si>
    <t xml:space="preserve"> 17- الفحوصات الصحية قبل الولادة حسب المكان   و حسب الإقليم (أوالعمالة)</t>
  </si>
  <si>
    <t>18-Accouchements au sein des formations sanitaires  publiques selon la province (ou préfecture)</t>
  </si>
  <si>
    <t>18- الولادات بالمؤسسات الصحية العمومية حسب الإقليم (أوالعمالة)</t>
  </si>
  <si>
    <t>19-Nombre de femmes bénéficiaires des prestations de  Planification Familiale par province (ou préfecture) : nouvelles acceptantes</t>
  </si>
  <si>
    <t>19-  عدد النساء المستفيدات من خدمات التخطيط العائلي حسب الإقليم (أوالعمالة) :المتلقيات الجديدات</t>
  </si>
  <si>
    <t xml:space="preserve">20-Nombre de femmes bénéficiaires des prestations de  Planification Familiale par province (ou préfecture): Anciennes  acceptantes </t>
  </si>
  <si>
    <t xml:space="preserve"> 20- عدد النساء المستفيدات من خدمات التخطيط   العائلي حسب (أوالعمالة) :  المتلقيات القديمات</t>
  </si>
  <si>
    <t>21-Nombre d’enfants bénéficiaires des prestations du PNI par province (ou préfecture)</t>
  </si>
  <si>
    <t>21- عدد الأطفال المستفيدون من البرنامج الوطني للتلقيح   حسب الإقليم (أوالعمالة)</t>
  </si>
  <si>
    <t>22-Enfants bénéficiaires du PNLMD par province  (ou préfecture)</t>
  </si>
  <si>
    <t>22- الأطفال المستفيدون من البرنامج الوطني لمحاربة أمراض الإسهال حسب الإقليم (أوالعمالة)</t>
  </si>
  <si>
    <t>23-Mouvements des malades dans les hôpitaux publics selon la province (ou la préfecture) </t>
  </si>
  <si>
    <t>23- حركات المرضى داخل المستشفيات العمومية حسب الإقليم (أوالعمالة)</t>
  </si>
  <si>
    <t>24- إحصائيات الإيواء بالمستشفيات العمومية حسب الإقليم (أوالعمالة)</t>
  </si>
  <si>
    <t>25- الفحوصات الطبية المقدمة من طرف المستشفيات العمومية حسب الإقليم (أوالعمالة)</t>
  </si>
  <si>
    <t>26-Activités des laboratoires des hôpitaux publics par province  (ou préfecture) </t>
  </si>
  <si>
    <t>26- أنشطة مختبرات  المستشفيات العمومية حسب الإقليم  (أوالعمالة)</t>
  </si>
  <si>
    <t>27-Maladies sous surveillance dans les formations sanitaires publiques par province (ou préfecture)</t>
  </si>
  <si>
    <t>27- الأمراض المراقبة بالمؤسسات الصحية العمومية حسب الإقليم (أوالعمالة)</t>
  </si>
  <si>
    <t>28-Evolution du nombre de cas signalés dans les formations  sanitaires publiques par maladies sous surveillance</t>
  </si>
  <si>
    <t>28- تطور عدد الحالات المصرح بها بالمؤسسات  الصحية العمومية حسب الأمراض المراقبة</t>
  </si>
  <si>
    <t>إفران</t>
  </si>
  <si>
    <t>…</t>
  </si>
  <si>
    <t xml:space="preserve"> 5- Effectif des médecins par secteur et province (ou préfecture)  </t>
  </si>
  <si>
    <t xml:space="preserve">   Moulay R'chid</t>
  </si>
  <si>
    <t xml:space="preserve">   مولاي رشيد</t>
  </si>
  <si>
    <t xml:space="preserve">  (1) les cas de paludisme enregistrés sont importés de l'étranger.</t>
  </si>
  <si>
    <t xml:space="preserve">    (1)    حالات الملاريا المسجلة مصدرها الخارج.</t>
  </si>
  <si>
    <t>24-Statistiques d’occupation des lits des hôpitaux publics par province (ou préfecture)</t>
  </si>
  <si>
    <t>15- Personnel paramédical  exerçant dans le RESSP par province (ou préfecture): Public</t>
  </si>
  <si>
    <t xml:space="preserve">   Casablanca </t>
  </si>
  <si>
    <t xml:space="preserve">   الدار البيضاء</t>
  </si>
  <si>
    <t>Covid-19</t>
  </si>
  <si>
    <t xml:space="preserve">كورونا </t>
  </si>
  <si>
    <t>المستجد</t>
  </si>
  <si>
    <t xml:space="preserve">DIU : Dispositif intra-utérin. </t>
  </si>
  <si>
    <t>25- Consultations médicales spécialisées réalisées dans les hôpitaux publics par province (ou préfecture)</t>
  </si>
  <si>
    <r>
      <t xml:space="preserve">             العمومية حسب الإقليم (أوالعمالة)</t>
    </r>
    <r>
      <rPr>
        <b/>
        <sz val="16"/>
        <rFont val="Times New Roman"/>
        <family val="1"/>
      </rPr>
      <t xml:space="preserve"> </t>
    </r>
    <r>
      <rPr>
        <sz val="10"/>
        <rFont val="Times New Roman"/>
        <family val="1"/>
      </rPr>
      <t>(تابع)</t>
    </r>
  </si>
  <si>
    <r>
      <t xml:space="preserve">            province (ou préfecture)</t>
    </r>
    <r>
      <rPr>
        <b/>
        <sz val="14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</si>
  <si>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t>(1): Le vaccin anti rougeole a été combiné avec le vaccin anti rubeole.</t>
  </si>
  <si>
    <t>Al Hoceima</t>
  </si>
  <si>
    <t xml:space="preserve">   آسفي</t>
  </si>
  <si>
    <t xml:space="preserve">   Laâyoune</t>
  </si>
  <si>
    <t>المصدر : وزارة الصحة والحماية الاجتماعية.</t>
  </si>
  <si>
    <t xml:space="preserve">المصدر : وزارة الصحة والحماية الاجتماعية. </t>
  </si>
  <si>
    <t xml:space="preserve"> وادي الذهب </t>
  </si>
  <si>
    <t>التخدير- الإنعاش</t>
  </si>
  <si>
    <t>جراحة القلب والشرايين</t>
  </si>
  <si>
    <t>أمراض الغدد والتمثيل الغذائي</t>
  </si>
  <si>
    <t>أمراض الأذن، الأنف والحنجرة</t>
  </si>
  <si>
    <t>أمراض العظام والمفاصل</t>
  </si>
  <si>
    <t>جراحة العظام والمفاصل</t>
  </si>
  <si>
    <t>اختصاصات أخرى</t>
  </si>
  <si>
    <t xml:space="preserve">Draâ- </t>
  </si>
  <si>
    <t>آسفي</t>
  </si>
  <si>
    <t>Souss-</t>
  </si>
  <si>
    <t xml:space="preserve"> Kénitra</t>
  </si>
  <si>
    <t xml:space="preserve">Tanger-Tétouan </t>
  </si>
  <si>
    <t>Rabat-Salé</t>
  </si>
  <si>
    <t>طنجة-تطوان-</t>
  </si>
  <si>
    <t>سوس-</t>
  </si>
  <si>
    <t>الرباط -سلا-</t>
  </si>
  <si>
    <t xml:space="preserve"> أوسرد</t>
  </si>
  <si>
    <t>الأطباء الاختصاصيون</t>
  </si>
  <si>
    <t>.'المصدر : وزارة الصحة والحماية الاجتماعية</t>
  </si>
  <si>
    <t>.المصدر : وزارة الصحة والحماية الاجتماعية</t>
  </si>
  <si>
    <t>12 - 10  Cliniques privées  par province</t>
  </si>
  <si>
    <t>12 - 10  Cliniques privées</t>
  </si>
  <si>
    <t xml:space="preserve">12 - 16 Consultations curatives réalisées </t>
  </si>
  <si>
    <t xml:space="preserve">17-12 الفحوصات الصحية قبل الولادة حسب  </t>
  </si>
  <si>
    <t xml:space="preserve">          الوسط والإقليم (أوالعمالة) </t>
  </si>
  <si>
    <r>
      <t xml:space="preserve">             حسب الوسط والإقليم (أوالعمالة) </t>
    </r>
    <r>
      <rPr>
        <sz val="11"/>
        <rFont val="Times New Roman"/>
        <family val="1"/>
      </rPr>
      <t>(تابع)</t>
    </r>
    <r>
      <rPr>
        <b/>
        <sz val="16"/>
        <rFont val="Times New Roman"/>
        <family val="1"/>
      </rPr>
      <t/>
    </r>
  </si>
  <si>
    <r>
      <t xml:space="preserve">             حسب الوسط والإقليم (أوالعمالة)</t>
    </r>
    <r>
      <rPr>
        <b/>
        <sz val="16"/>
        <rFont val="Times New Roman"/>
        <family val="1"/>
      </rPr>
      <t/>
    </r>
  </si>
  <si>
    <t xml:space="preserve">            de base par milieu et par province (ou préfecture) </t>
  </si>
  <si>
    <t>Safi</t>
  </si>
  <si>
    <t>12 - 17 Consultations prénatales par milieu</t>
  </si>
  <si>
    <t xml:space="preserve">            et par province (ou préfecture) </t>
  </si>
  <si>
    <t xml:space="preserve">17-12 الفحوصات الصحية قبل الولادة حسب </t>
  </si>
  <si>
    <t xml:space="preserve">         الوسط والإقليم (أوالعمالة) (تابع) </t>
  </si>
  <si>
    <t xml:space="preserve">    واد الذهب </t>
  </si>
  <si>
    <t xml:space="preserve">            et par province (ou préfecture) (suite)</t>
  </si>
  <si>
    <t xml:space="preserve">    وادي الذهب </t>
  </si>
  <si>
    <r>
      <t xml:space="preserve"> ضد الحصبة والحميراء</t>
    </r>
    <r>
      <rPr>
        <b/>
        <vertAlign val="superscript"/>
        <sz val="10"/>
        <rFont val="Times New Roman"/>
        <family val="1"/>
      </rPr>
      <t>(1)</t>
    </r>
    <r>
      <rPr>
        <b/>
        <sz val="10"/>
        <rFont val="Times New Roman"/>
        <family val="1"/>
      </rPr>
      <t xml:space="preserve"> </t>
    </r>
  </si>
  <si>
    <t>(1):تم إدماج التلقيح ضد الحصبة مع التلقيح ضد الحميراء.</t>
  </si>
  <si>
    <t xml:space="preserve">أيام الاستشفاء  </t>
  </si>
  <si>
    <t xml:space="preserve">       للمرضى غيرالخاضعين للاستشفاء.</t>
  </si>
  <si>
    <t xml:space="preserve">           المستشفيات العمومية حسب</t>
  </si>
  <si>
    <r>
      <t xml:space="preserve">        </t>
    </r>
    <r>
      <rPr>
        <b/>
        <sz val="16"/>
        <rFont val="Times New Roman"/>
        <family val="1"/>
      </rPr>
      <t>الصحية العمومية  حسب</t>
    </r>
  </si>
  <si>
    <t xml:space="preserve">Oued </t>
  </si>
  <si>
    <t>Tafilalet</t>
  </si>
  <si>
    <t>Khénifra</t>
  </si>
  <si>
    <t>Année 2024</t>
  </si>
  <si>
    <t xml:space="preserve"> سنة 2024</t>
  </si>
  <si>
    <t>Année 2023</t>
  </si>
  <si>
    <t xml:space="preserve"> سنة 2023</t>
  </si>
  <si>
    <t>2023  سنة</t>
  </si>
  <si>
    <t xml:space="preserve">  سنة 2023</t>
  </si>
  <si>
    <t xml:space="preserve"> سنة  2023</t>
  </si>
  <si>
    <t xml:space="preserve">  سنة  2023</t>
  </si>
  <si>
    <t xml:space="preserve">سنة 2023 </t>
  </si>
  <si>
    <t xml:space="preserve">12 - 20 عدد النساء المستفيدات من خدمات </t>
  </si>
  <si>
    <t>Diarhée</t>
  </si>
  <si>
    <t xml:space="preserve">Béni Mellal - Khénifra </t>
  </si>
  <si>
    <t xml:space="preserve">  سنة 2020</t>
  </si>
  <si>
    <t>Année 2020</t>
  </si>
  <si>
    <t>الذكور</t>
  </si>
  <si>
    <t>سبب الوفاة</t>
  </si>
  <si>
    <t>Cause de décès</t>
  </si>
  <si>
    <t>Maladies de l'appareil circulatoire</t>
  </si>
  <si>
    <t>Tumeurs</t>
  </si>
  <si>
    <t>Maladies de l'appareil respiratoire (y compris covid19)</t>
  </si>
  <si>
    <t>Maladies endocriniennes, nutritionnelles et métaboliques</t>
  </si>
  <si>
    <t>Certaines affections dont l'origine se situe dans la période périnatale</t>
  </si>
  <si>
    <t>Maladies du système nerveux</t>
  </si>
  <si>
    <t>Maladies de l'appareil digestif</t>
  </si>
  <si>
    <t>Certaines maladies infectieuses et parasitaires</t>
  </si>
  <si>
    <t>Causes externes de morbidité et de mortalité</t>
  </si>
  <si>
    <t>Maladies de l'appareil génito-urinaire</t>
  </si>
  <si>
    <t>أمراض الجهاز التنفسي (بما في ذلك كوفيد-19)</t>
  </si>
  <si>
    <t>الأورام</t>
  </si>
  <si>
    <t>أمراض جهاز الدورة الدموية</t>
  </si>
  <si>
    <t>بعض الاضطرابات التي تعود أصولها إلى الفترة المحيطة بالولادة</t>
  </si>
  <si>
    <t>أمراض الجهاز العصبي</t>
  </si>
  <si>
    <t>الأسباب الخارجية  المرضية  والإماتة (الوفاة)</t>
  </si>
  <si>
    <t>أمراض الجهاز التناسلي البولي</t>
  </si>
  <si>
    <t>الرتبة</t>
  </si>
  <si>
    <t>أمراض معدية وطفيلية معينة</t>
  </si>
  <si>
    <t>الإناث</t>
  </si>
  <si>
    <t>Pourcentage des décès</t>
  </si>
  <si>
    <t>Rang</t>
  </si>
  <si>
    <t xml:space="preserve">12 -  29 تصنيف أهم عشر أسباب للوفيات </t>
  </si>
  <si>
    <t>29-تصنيف أهم عشر أسباب للوفيات حسب الجنس</t>
  </si>
  <si>
    <t xml:space="preserve"> 12 - 29  Classement des dix premières </t>
  </si>
  <si>
    <t>12 - 13 Laboratoires d'analyses médicales</t>
  </si>
  <si>
    <t>Laboratoires d'analyses médicales</t>
  </si>
  <si>
    <t xml:space="preserve">12 -15 الجهاز الشبه طبي المزاول ب ش.م.ر.ص.أ  </t>
  </si>
  <si>
    <r>
      <t>12 - 14</t>
    </r>
    <r>
      <rPr>
        <b/>
        <sz val="16"/>
        <rFont val="Times New Roman"/>
        <family val="1"/>
      </rPr>
      <t xml:space="preserve"> الجهاز الشبه طبي حسب </t>
    </r>
  </si>
  <si>
    <r>
      <t xml:space="preserve">            du PNI par province (ou préfecture) </t>
    </r>
    <r>
      <rPr>
        <sz val="10"/>
        <rFont val="Times New Roman"/>
        <family val="1"/>
      </rPr>
      <t>(suite)</t>
    </r>
  </si>
  <si>
    <r>
      <t xml:space="preserve">            الوطني  للتلقيح حسب الإقليم (أوالعمالة) </t>
    </r>
    <r>
      <rPr>
        <sz val="11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</si>
  <si>
    <t>نسبة الوفيات %</t>
  </si>
  <si>
    <t xml:space="preserve">أمراض الغدد الصماء  والتغذية والاستقلاب </t>
  </si>
  <si>
    <t>Masculin</t>
  </si>
  <si>
    <t>Féminin</t>
  </si>
  <si>
    <r>
      <t xml:space="preserve">          par province (ou préfecture)</t>
    </r>
    <r>
      <rPr>
        <sz val="10"/>
        <rFont val="Times New Roman"/>
        <family val="1"/>
      </rPr>
      <t xml:space="preserve">  (1) </t>
    </r>
  </si>
  <si>
    <r>
      <t xml:space="preserve">          par province (ou préfecture)</t>
    </r>
    <r>
      <rPr>
        <sz val="10"/>
        <rFont val="Times New Roman"/>
        <family val="1"/>
      </rPr>
      <t xml:space="preserve"> (suite) (1) </t>
    </r>
  </si>
  <si>
    <r>
      <t xml:space="preserve">     dans le RESSP par province (ou préfecture)</t>
    </r>
    <r>
      <rPr>
        <sz val="10"/>
        <rFont val="Times New Roman"/>
        <family val="1"/>
      </rPr>
      <t xml:space="preserve"> (suite) (1)</t>
    </r>
  </si>
  <si>
    <r>
      <t xml:space="preserve">    dans le RESSP par province (ou préfecture)</t>
    </r>
    <r>
      <rPr>
        <sz val="10"/>
        <rFont val="Times New Roman"/>
        <family val="1"/>
      </rPr>
      <t xml:space="preserve">  (1) </t>
    </r>
  </si>
  <si>
    <r>
      <t xml:space="preserve">            (ou préfecture)</t>
    </r>
    <r>
      <rPr>
        <sz val="9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(1)</t>
    </r>
  </si>
  <si>
    <r>
      <t xml:space="preserve">            العمومية  حسب الإقليم (أوالعمالة) </t>
    </r>
    <r>
      <rPr>
        <vertAlign val="superscript"/>
        <sz val="9"/>
        <rFont val="Times New Roman"/>
        <family val="1"/>
      </rPr>
      <t>(1)</t>
    </r>
  </si>
  <si>
    <r>
      <t xml:space="preserve">            (ou préfecture)</t>
    </r>
    <r>
      <rPr>
        <sz val="9"/>
        <rFont val="Times New Roman"/>
        <family val="1"/>
      </rPr>
      <t xml:space="preserve"> (suite ) </t>
    </r>
    <r>
      <rPr>
        <vertAlign val="superscript"/>
        <sz val="9"/>
        <rFont val="Times New Roman"/>
        <family val="1"/>
      </rPr>
      <t>(1)</t>
    </r>
  </si>
  <si>
    <r>
      <t xml:space="preserve">            العمومية  حسب الإقليم (أوالعمالة)</t>
    </r>
    <r>
      <rPr>
        <sz val="11"/>
        <rFont val="Times New Roman"/>
        <family val="1"/>
      </rPr>
      <t xml:space="preserve"> (تابع) </t>
    </r>
    <r>
      <rPr>
        <vertAlign val="superscript"/>
        <sz val="11"/>
        <rFont val="Times New Roman"/>
        <family val="1"/>
      </rPr>
      <t>(1)</t>
    </r>
  </si>
  <si>
    <r>
      <t xml:space="preserve">            (ou préfecture) : Nouvelles acceptantes </t>
    </r>
    <r>
      <rPr>
        <vertAlign val="superscript"/>
        <sz val="9"/>
        <rFont val="Times New Roman"/>
        <family val="1"/>
      </rPr>
      <t>(1)</t>
    </r>
  </si>
  <si>
    <r>
      <t xml:space="preserve">            (أوالعمالة) : المتلقيات الجديدات </t>
    </r>
    <r>
      <rPr>
        <vertAlign val="superscript"/>
        <sz val="9"/>
        <rFont val="Times New Roman"/>
        <family val="1"/>
      </rPr>
      <t>(1</t>
    </r>
    <r>
      <rPr>
        <b/>
        <vertAlign val="superscript"/>
        <sz val="9"/>
        <rFont val="Times New Roman"/>
        <family val="1"/>
      </rPr>
      <t>)</t>
    </r>
  </si>
  <si>
    <r>
      <t xml:space="preserve">            (أوالعمالة) : المتلقيات الجديدات </t>
    </r>
    <r>
      <rPr>
        <sz val="10"/>
        <rFont val="Times New Roman"/>
        <family val="1"/>
      </rPr>
      <t>(تابع)</t>
    </r>
    <r>
      <rPr>
        <b/>
        <sz val="9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</t>
    </r>
    <r>
      <rPr>
        <b/>
        <vertAlign val="superscript"/>
        <sz val="10"/>
        <rFont val="Times New Roman"/>
        <family val="1"/>
      </rPr>
      <t>)</t>
    </r>
  </si>
  <si>
    <r>
      <t xml:space="preserve">            (ou préfecture) : Nouvelles acceptantes </t>
    </r>
    <r>
      <rPr>
        <sz val="9"/>
        <rFont val="Times New Roman"/>
        <family val="1"/>
      </rPr>
      <t>(suite)</t>
    </r>
    <r>
      <rPr>
        <vertAlign val="superscript"/>
        <sz val="9"/>
        <rFont val="Times New Roman"/>
        <family val="1"/>
      </rPr>
      <t>(1)</t>
    </r>
  </si>
  <si>
    <r>
      <t xml:space="preserve">            (ou préfecture) :Anciennes acceptantes </t>
    </r>
    <r>
      <rPr>
        <sz val="9"/>
        <rFont val="Times New Roman"/>
        <family val="1"/>
      </rPr>
      <t>(suite)</t>
    </r>
    <r>
      <rPr>
        <vertAlign val="superscript"/>
        <sz val="9"/>
        <rFont val="Times New Roman"/>
        <family val="1"/>
      </rPr>
      <t>(1)</t>
    </r>
  </si>
  <si>
    <r>
      <t xml:space="preserve">            (أوالعمالة) : المتلقيات القديمات </t>
    </r>
    <r>
      <rPr>
        <sz val="10"/>
        <rFont val="Times New Roman"/>
        <family val="1"/>
      </rPr>
      <t>(تابع)</t>
    </r>
    <r>
      <rPr>
        <b/>
        <sz val="9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</t>
    </r>
    <r>
      <rPr>
        <b/>
        <vertAlign val="superscript"/>
        <sz val="10"/>
        <rFont val="Times New Roman"/>
        <family val="1"/>
      </rPr>
      <t>)</t>
    </r>
  </si>
  <si>
    <r>
      <t xml:space="preserve">            (أوالعمالة) : المتلقيات القديمات </t>
    </r>
    <r>
      <rPr>
        <vertAlign val="superscript"/>
        <sz val="9"/>
        <rFont val="Times New Roman"/>
        <family val="1"/>
      </rPr>
      <t>(1</t>
    </r>
    <r>
      <rPr>
        <b/>
        <vertAlign val="superscript"/>
        <sz val="9"/>
        <rFont val="Times New Roman"/>
        <family val="1"/>
      </rPr>
      <t>)</t>
    </r>
  </si>
  <si>
    <r>
      <t xml:space="preserve">            (ou préfecture) :Anciennes acceptantes </t>
    </r>
    <r>
      <rPr>
        <vertAlign val="superscript"/>
        <sz val="9"/>
        <rFont val="Times New Roman"/>
        <family val="1"/>
      </rPr>
      <t>(1)</t>
    </r>
  </si>
  <si>
    <r>
      <t xml:space="preserve">             par province (ou préfecture) </t>
    </r>
    <r>
      <rPr>
        <vertAlign val="superscript"/>
        <sz val="9"/>
        <rFont val="Times New Roman"/>
        <family val="1"/>
      </rPr>
      <t>(1)</t>
    </r>
  </si>
  <si>
    <r>
      <t xml:space="preserve">           أمراض الإسهال  حسب الإقليم (أوالعمالة) </t>
    </r>
    <r>
      <rPr>
        <vertAlign val="superscript"/>
        <sz val="9"/>
        <rFont val="Times New Roman"/>
        <family val="1"/>
      </rPr>
      <t>(1)</t>
    </r>
    <r>
      <rPr>
        <b/>
        <sz val="16"/>
        <rFont val="Times New Roman"/>
        <family val="1"/>
      </rPr>
      <t xml:space="preserve"> </t>
    </r>
  </si>
  <si>
    <r>
      <t xml:space="preserve">             أمراض الإسهال  حسب الإقليم (أوالعمالة) </t>
    </r>
    <r>
      <rPr>
        <sz val="10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(1)</t>
    </r>
    <r>
      <rPr>
        <b/>
        <sz val="16"/>
        <rFont val="Times New Roman"/>
        <family val="1"/>
      </rPr>
      <t xml:space="preserve"> </t>
    </r>
  </si>
  <si>
    <r>
      <t xml:space="preserve">             par province (ou préfecture) </t>
    </r>
    <r>
      <rPr>
        <sz val="10"/>
        <rFont val="Times New Roman"/>
        <family val="1"/>
      </rPr>
      <t>(suite)</t>
    </r>
    <r>
      <rPr>
        <b/>
        <sz val="14"/>
        <rFont val="Times New Roman"/>
        <family val="1"/>
      </rPr>
      <t xml:space="preserve"> </t>
    </r>
    <r>
      <rPr>
        <vertAlign val="superscript"/>
        <sz val="9"/>
        <rFont val="Times New Roman"/>
        <family val="1"/>
      </rPr>
      <t>(1)</t>
    </r>
  </si>
  <si>
    <r>
      <t xml:space="preserve">            الإقليم (أوالعمالة)</t>
    </r>
    <r>
      <rPr>
        <vertAlign val="superscript"/>
        <sz val="10"/>
        <rFont val="Times New Roman"/>
        <family val="1"/>
      </rPr>
      <t>(1)</t>
    </r>
  </si>
  <si>
    <r>
      <t xml:space="preserve">            province (ou préfecture)</t>
    </r>
    <r>
      <rPr>
        <vertAlign val="superscript"/>
        <sz val="10"/>
        <rFont val="Times New Roman"/>
        <family val="1"/>
      </rPr>
      <t>(1)</t>
    </r>
  </si>
  <si>
    <r>
      <t xml:space="preserve">             حسب الإقليم (أوالعمالة) </t>
    </r>
    <r>
      <rPr>
        <sz val="11"/>
        <rFont val="Times New Roman"/>
        <family val="1"/>
      </rPr>
      <t>(تابع)</t>
    </r>
    <r>
      <rPr>
        <vertAlign val="superscript"/>
        <sz val="10"/>
        <rFont val="Times New Roman"/>
        <family val="1"/>
      </rPr>
      <t>(1)</t>
    </r>
  </si>
  <si>
    <r>
      <t xml:space="preserve">             province (ou préfecture) </t>
    </r>
    <r>
      <rPr>
        <sz val="10"/>
        <rFont val="Times New Roman"/>
        <family val="1"/>
      </rPr>
      <t>(suite)</t>
    </r>
    <r>
      <rPr>
        <vertAlign val="superscript"/>
        <sz val="10"/>
        <rFont val="Times New Roman"/>
        <family val="1"/>
      </rPr>
      <t>(1)</t>
    </r>
  </si>
  <si>
    <t>13- Laboratoires d'analyses médicales par province (ou préfecture) : Privé</t>
  </si>
  <si>
    <t>Autres</t>
  </si>
  <si>
    <t>A: Pas de déshydratation</t>
  </si>
  <si>
    <t xml:space="preserve">B: Déshydratation modérée </t>
  </si>
  <si>
    <t>C: Déshydratation sévère</t>
  </si>
  <si>
    <t>أ: بدون اجتفاف</t>
  </si>
  <si>
    <t>ب : اجتفاف متوسط</t>
  </si>
  <si>
    <t>29- Classement des dix premières causes de décès selon le sexe</t>
  </si>
  <si>
    <t xml:space="preserve">Autres </t>
  </si>
  <si>
    <t>Maladies de l'appareil respiratoire (y compris covid-19)</t>
  </si>
  <si>
    <r>
      <t>2021</t>
    </r>
    <r>
      <rPr>
        <b/>
        <vertAlign val="superscript"/>
        <sz val="10"/>
        <rFont val="Times New Roman"/>
        <family val="1"/>
      </rPr>
      <t>R</t>
    </r>
    <r>
      <rPr>
        <b/>
        <vertAlign val="subscript"/>
        <sz val="10"/>
        <rFont val="Times New Roman"/>
        <family val="1"/>
      </rPr>
      <t>م</t>
    </r>
  </si>
  <si>
    <r>
      <t>2020</t>
    </r>
    <r>
      <rPr>
        <b/>
        <vertAlign val="superscript"/>
        <sz val="10"/>
        <rFont val="Times New Roman"/>
        <family val="1"/>
      </rPr>
      <t>R</t>
    </r>
    <r>
      <rPr>
        <b/>
        <vertAlign val="subscript"/>
        <sz val="10"/>
        <rFont val="Times New Roman"/>
        <family val="1"/>
      </rPr>
      <t>م</t>
    </r>
  </si>
  <si>
    <r>
      <t>2022</t>
    </r>
    <r>
      <rPr>
        <b/>
        <vertAlign val="superscript"/>
        <sz val="10"/>
        <rFont val="Times New Roman"/>
        <family val="1"/>
      </rPr>
      <t>R</t>
    </r>
    <r>
      <rPr>
        <b/>
        <vertAlign val="subscript"/>
        <sz val="10"/>
        <rFont val="Times New Roman"/>
        <family val="1"/>
      </rPr>
      <t>م</t>
    </r>
  </si>
  <si>
    <r>
      <t>2023</t>
    </r>
    <r>
      <rPr>
        <b/>
        <vertAlign val="superscript"/>
        <sz val="10"/>
        <rFont val="Times New Roman"/>
        <family val="1"/>
      </rPr>
      <t>*</t>
    </r>
  </si>
  <si>
    <t xml:space="preserve"> 11- Cabinets de chirurgie dentaire  par province (ou préfecture) :  Privé  </t>
  </si>
  <si>
    <t xml:space="preserve">12 - 11  Cabinets de chirurgie dentaire  </t>
  </si>
  <si>
    <r>
      <t>12 - 11</t>
    </r>
    <r>
      <rPr>
        <b/>
        <sz val="16"/>
        <rFont val="Times New Roman"/>
        <family val="1"/>
      </rPr>
      <t xml:space="preserve"> عيادات جراحة الأسنان</t>
    </r>
  </si>
  <si>
    <t>عيادات جراحة الأسنان</t>
  </si>
  <si>
    <t>Cabinets de chirurgie dentaire</t>
  </si>
  <si>
    <t xml:space="preserve"> N.B: ne sont pas comprises les statistiques des campagnes nationales de vaccination.</t>
  </si>
  <si>
    <t>ج : اجتفاف شديد</t>
  </si>
  <si>
    <t xml:space="preserve">التسمم </t>
  </si>
  <si>
    <t>الجماعي</t>
  </si>
  <si>
    <t xml:space="preserve">Toxi-infection </t>
  </si>
  <si>
    <t>collective</t>
  </si>
  <si>
    <t xml:space="preserve">الليشمانيات  </t>
  </si>
  <si>
    <t xml:space="preserve">Leishmaniose </t>
  </si>
  <si>
    <t>cutanée</t>
  </si>
  <si>
    <t xml:space="preserve">الليشمانيات </t>
  </si>
  <si>
    <t xml:space="preserve">الجلدي </t>
  </si>
  <si>
    <t>Leishmaniose</t>
  </si>
  <si>
    <t xml:space="preserve"> Cutanée</t>
  </si>
  <si>
    <r>
      <t>causes de décès selon le sexe</t>
    </r>
    <r>
      <rPr>
        <b/>
        <vertAlign val="superscript"/>
        <sz val="14"/>
        <rFont val="Times New Roman"/>
        <family val="1"/>
      </rPr>
      <t>(1)</t>
    </r>
  </si>
  <si>
    <r>
      <t>حسب الجنس</t>
    </r>
    <r>
      <rPr>
        <b/>
        <vertAlign val="superscript"/>
        <sz val="16"/>
        <rFont val="Times New Roman"/>
        <family val="1"/>
      </rPr>
      <t>(1)</t>
    </r>
  </si>
  <si>
    <t xml:space="preserve">(1): Selon la Classification Internationale des Maladies ( 10ème révision)  </t>
  </si>
  <si>
    <t>(1):وفقًا للتصنيف الدولي للأمراض (CIM-10)</t>
  </si>
</sst>
</file>

<file path=xl/styles.xml><?xml version="1.0" encoding="utf-8"?>
<styleSheet xmlns="http://schemas.openxmlformats.org/spreadsheetml/2006/main">
  <numFmts count="27">
    <numFmt numFmtId="43" formatCode="_-* #,##0.00\ _€_-;\-* #,##0.00\ _€_-;_-* &quot;-&quot;??\ _€_-;_-@_-"/>
    <numFmt numFmtId="164" formatCode="0_)"/>
    <numFmt numFmtId="165" formatCode="General_)"/>
    <numFmt numFmtId="166" formatCode="#\ ###\ ###"/>
    <numFmt numFmtId="167" formatCode="#\ ###"/>
    <numFmt numFmtId="168" formatCode="0;0;"/>
    <numFmt numFmtId="169" formatCode="\-"/>
    <numFmt numFmtId="170" formatCode="###\ ###"/>
    <numFmt numFmtId="171" formatCode="0.0"/>
    <numFmt numFmtId="172" formatCode="#,###,###"/>
    <numFmt numFmtId="173" formatCode="#,##0.0"/>
    <numFmt numFmtId="174" formatCode="#,##0.0;0.0;\-"/>
    <numFmt numFmtId="175" formatCode="#,##0;0;\-"/>
    <numFmt numFmtId="176" formatCode="_-* #,##0\ _F_-;\-* #,##0\ _F_-;_-* &quot;-&quot;??\ _F_-;_-@_-"/>
    <numFmt numFmtId="177" formatCode="\ #\ ###\ ###"/>
    <numFmt numFmtId="178" formatCode="####"/>
    <numFmt numFmtId="179" formatCode="\ #,###,###"/>
    <numFmt numFmtId="180" formatCode="_-* #,##0.00\ [$€]_-;\-* #,##0.00\ [$€]_-;_-* &quot;-&quot;??\ [$€]_-;_-@_-"/>
    <numFmt numFmtId="181" formatCode="_-* #,##0.00\ _ _F_-;\-* #,##0.00\ _ _F_-;_-* &quot;-&quot;??\ _ _F_-;_-@_-"/>
    <numFmt numFmtId="182" formatCode="_ &quot;د.م.&quot;\ * #,##0.00_ ;_ &quot;د.م.&quot;\ * \-#,##0.00_ ;_ &quot;د.م.&quot;\ * &quot;-&quot;??_ ;_ @_ "/>
    <numFmt numFmtId="183" formatCode="_(&quot;$&quot;* #,##0_);_(&quot;$&quot;* \(#,##0\);_(&quot;$&quot;* &quot;-&quot;_);_(@_)"/>
    <numFmt numFmtId="184" formatCode="_-&quot;ر.س.&quot;\ * #,##0_-;_-&quot;ر.س.&quot;\ * #,##0\-;_-&quot;ر.س.&quot;\ * &quot;-&quot;_-;_-@_-"/>
    <numFmt numFmtId="185" formatCode="_-&quot;ر.س.&quot;\ * #,##0.00_-;_-&quot;ر.س.&quot;\ * #,##0.00\-;_-&quot;ر.س.&quot;\ * &quot;-&quot;??_-;_-@_-"/>
    <numFmt numFmtId="186" formatCode="_-* #,##0_-;_-* #,##0\-;_-* &quot;-&quot;_-;_-@_-"/>
    <numFmt numFmtId="187" formatCode="_-* #,##0.00_-;_-* #,##0.00\-;_-* &quot;-&quot;??_-;_-@_-"/>
    <numFmt numFmtId="188" formatCode="0;0"/>
    <numFmt numFmtId="189" formatCode="###,###,###"/>
  </numFmts>
  <fonts count="8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0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10"/>
      <color rgb="FF17365D"/>
      <name val="Times New Roman"/>
      <family val="1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Times New Roman"/>
      <family val="1"/>
    </font>
    <font>
      <b/>
      <sz val="11.5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Courier"/>
      <family val="3"/>
      <charset val="178"/>
    </font>
    <font>
      <vertAlign val="superscript"/>
      <sz val="10"/>
      <name val="Times New Roman"/>
      <family val="1"/>
    </font>
    <font>
      <b/>
      <vertAlign val="superscript"/>
      <sz val="10"/>
      <name val="Times New Roman"/>
      <family val="1"/>
    </font>
    <font>
      <sz val="16"/>
      <name val="Times New Roman"/>
      <family val="1"/>
    </font>
    <font>
      <sz val="22"/>
      <name val="Times New Roman"/>
      <family val="1"/>
    </font>
    <font>
      <b/>
      <sz val="9"/>
      <name val="Times New Roman"/>
      <family val="1"/>
    </font>
    <font>
      <b/>
      <sz val="10"/>
      <color rgb="FF000000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178"/>
    </font>
    <font>
      <i/>
      <sz val="10"/>
      <name val="Times New Roman"/>
      <family val="1"/>
    </font>
    <font>
      <i/>
      <sz val="10"/>
      <name val="Times New Roman"/>
      <family val="1"/>
      <charset val="178"/>
    </font>
    <font>
      <sz val="14"/>
      <name val="Arial"/>
      <family val="2"/>
    </font>
    <font>
      <b/>
      <sz val="14"/>
      <color indexed="63"/>
      <name val="Times New Roman"/>
      <family val="1"/>
    </font>
    <font>
      <b/>
      <sz val="11"/>
      <color indexed="48"/>
      <name val="Times New Roman"/>
      <family val="1"/>
    </font>
    <font>
      <b/>
      <sz val="8.5"/>
      <name val="Times New Roman"/>
      <family val="1"/>
    </font>
    <font>
      <vertAlign val="superscript"/>
      <sz val="8"/>
      <name val="Times New Roman"/>
      <family val="1"/>
    </font>
    <font>
      <b/>
      <sz val="8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4"/>
      <name val="Calibri"/>
      <family val="2"/>
    </font>
    <font>
      <b/>
      <sz val="11"/>
      <color indexed="34"/>
      <name val="Calibri"/>
      <family val="2"/>
    </font>
    <font>
      <sz val="11"/>
      <color indexed="62"/>
      <name val="Calibri"/>
      <family val="2"/>
    </font>
    <font>
      <sz val="11"/>
      <color indexed="36"/>
      <name val="Calibri"/>
      <family val="2"/>
    </font>
    <font>
      <b/>
      <sz val="10"/>
      <name val="جêزة"/>
      <charset val="178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0"/>
      <name val="MS Sans Serif"/>
      <family val="2"/>
      <charset val="178"/>
    </font>
    <font>
      <sz val="10"/>
      <color indexed="8"/>
      <name val="Calibri"/>
      <family val="2"/>
    </font>
    <font>
      <sz val="10"/>
      <name val="CG Times (W1)"/>
      <charset val="178"/>
    </font>
    <font>
      <sz val="10"/>
      <name val="CG Times"/>
      <family val="1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9.5"/>
      <name val="Times New Roman"/>
      <family val="1"/>
    </font>
    <font>
      <b/>
      <sz val="10"/>
      <color theme="1"/>
      <name val="Times New Roman"/>
      <family val="1"/>
    </font>
    <font>
      <sz val="7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sz val="10"/>
      <color rgb="FF333333"/>
      <name val="Times New Roman"/>
      <family val="1"/>
    </font>
    <font>
      <b/>
      <sz val="13.5"/>
      <name val="Times New Roman"/>
      <family val="1"/>
    </font>
    <font>
      <sz val="12"/>
      <name val="Times New Roman"/>
      <family val="1"/>
    </font>
    <font>
      <b/>
      <sz val="10"/>
      <color rgb="FFFF0000"/>
      <name val="Times New Roman"/>
      <family val="1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Times New Roman"/>
      <family val="1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2"/>
      <color theme="1"/>
      <name val="Times New Roman"/>
      <family val="1"/>
    </font>
    <font>
      <sz val="13"/>
      <color theme="1"/>
      <name val="Times New Roman"/>
      <family val="1"/>
    </font>
    <font>
      <vertAlign val="superscript"/>
      <sz val="9"/>
      <name val="Times New Roman"/>
      <family val="1"/>
    </font>
    <font>
      <b/>
      <vertAlign val="superscript"/>
      <sz val="9"/>
      <name val="Times New Roman"/>
      <family val="1"/>
    </font>
    <font>
      <vertAlign val="superscript"/>
      <sz val="11"/>
      <name val="Times New Roman"/>
      <family val="1"/>
    </font>
    <font>
      <b/>
      <sz val="11"/>
      <color rgb="FF000000"/>
      <name val="Times New Roman"/>
      <family val="1"/>
    </font>
    <font>
      <b/>
      <vertAlign val="subscript"/>
      <sz val="10"/>
      <name val="Times New Roman"/>
      <family val="1"/>
    </font>
    <font>
      <b/>
      <vertAlign val="superscript"/>
      <sz val="14"/>
      <name val="Times New Roman"/>
      <family val="1"/>
    </font>
    <font>
      <b/>
      <vertAlign val="superscript"/>
      <sz val="16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7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13"/>
      </patternFill>
    </fill>
    <fill>
      <patternFill patternType="solid">
        <fgColor indexed="29"/>
      </patternFill>
    </fill>
    <fill>
      <patternFill patternType="solid">
        <fgColor indexed="50"/>
      </patternFill>
    </fill>
    <fill>
      <patternFill patternType="solid">
        <fgColor indexed="4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8"/>
      </patternFill>
    </fill>
    <fill>
      <patternFill patternType="solid">
        <fgColor theme="0"/>
        <bgColor theme="0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theme="4"/>
      </patternFill>
    </fill>
  </fills>
  <borders count="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3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58">
    <xf numFmtId="0" fontId="0" fillId="0" borderId="0"/>
    <xf numFmtId="0" fontId="2" fillId="0" borderId="0"/>
    <xf numFmtId="164" fontId="2" fillId="0" borderId="0"/>
    <xf numFmtId="165" fontId="2" fillId="0" borderId="0"/>
    <xf numFmtId="165" fontId="2" fillId="0" borderId="0"/>
    <xf numFmtId="165" fontId="2" fillId="0" borderId="0"/>
    <xf numFmtId="0" fontId="12" fillId="0" borderId="0"/>
    <xf numFmtId="0" fontId="2" fillId="0" borderId="0"/>
    <xf numFmtId="164" fontId="22" fillId="0" borderId="0"/>
    <xf numFmtId="165" fontId="22" fillId="0" borderId="0"/>
    <xf numFmtId="165" fontId="22" fillId="0" borderId="0"/>
    <xf numFmtId="0" fontId="12" fillId="0" borderId="0"/>
    <xf numFmtId="165" fontId="2" fillId="0" borderId="0"/>
    <xf numFmtId="0" fontId="12" fillId="0" borderId="0"/>
    <xf numFmtId="0" fontId="12" fillId="0" borderId="0"/>
    <xf numFmtId="0" fontId="22" fillId="0" borderId="0"/>
    <xf numFmtId="165" fontId="2" fillId="0" borderId="0"/>
    <xf numFmtId="165" fontId="2" fillId="0" borderId="0"/>
    <xf numFmtId="179" fontId="12" fillId="0" borderId="0" applyFont="0" applyFill="0" applyBorder="0" applyAlignment="0" applyProtection="0"/>
    <xf numFmtId="0" fontId="1" fillId="0" borderId="0"/>
    <xf numFmtId="0" fontId="12" fillId="0" borderId="0"/>
    <xf numFmtId="165" fontId="2" fillId="0" borderId="0"/>
    <xf numFmtId="165" fontId="2" fillId="0" borderId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5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16" borderId="1" applyNumberFormat="0" applyAlignment="0" applyProtection="0"/>
    <xf numFmtId="0" fontId="42" fillId="16" borderId="1" applyNumberFormat="0" applyAlignment="0" applyProtection="0"/>
    <xf numFmtId="0" fontId="42" fillId="16" borderId="1" applyNumberFormat="0" applyAlignment="0" applyProtection="0"/>
    <xf numFmtId="0" fontId="42" fillId="16" borderId="1" applyNumberFormat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3" fillId="17" borderId="3" applyNumberFormat="0" applyFont="0" applyAlignment="0" applyProtection="0"/>
    <xf numFmtId="0" fontId="3" fillId="17" borderId="3" applyNumberFormat="0" applyFont="0" applyAlignment="0" applyProtection="0"/>
    <xf numFmtId="0" fontId="3" fillId="17" borderId="3" applyNumberFormat="0" applyFont="0" applyAlignment="0" applyProtection="0"/>
    <xf numFmtId="0" fontId="3" fillId="17" borderId="3" applyNumberFormat="0" applyFont="0" applyAlignment="0" applyProtection="0"/>
    <xf numFmtId="0" fontId="43" fillId="12" borderId="1" applyNumberFormat="0" applyAlignment="0" applyProtection="0"/>
    <xf numFmtId="0" fontId="43" fillId="12" borderId="1" applyNumberFormat="0" applyAlignment="0" applyProtection="0"/>
    <xf numFmtId="0" fontId="43" fillId="12" borderId="1" applyNumberFormat="0" applyAlignment="0" applyProtection="0"/>
    <xf numFmtId="0" fontId="43" fillId="12" borderId="1" applyNumberFormat="0" applyAlignment="0" applyProtection="0"/>
    <xf numFmtId="180" fontId="12" fillId="0" borderId="0" applyFont="0" applyFill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0" fontId="44" fillId="18" borderId="0" applyNumberFormat="0" applyBorder="0" applyAlignment="0" applyProtection="0"/>
    <xf numFmtId="43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0" fontId="45" fillId="0" borderId="0" applyNumberFormat="0" applyBorder="0">
      <alignment horizontal="right"/>
    </xf>
    <xf numFmtId="0" fontId="46" fillId="12" borderId="0" applyNumberFormat="0" applyBorder="0" applyAlignment="0" applyProtection="0"/>
    <xf numFmtId="0" fontId="46" fillId="12" borderId="0" applyNumberFormat="0" applyBorder="0" applyAlignment="0" applyProtection="0"/>
    <xf numFmtId="0" fontId="46" fillId="12" borderId="0" applyNumberFormat="0" applyBorder="0" applyAlignment="0" applyProtection="0"/>
    <xf numFmtId="0" fontId="46" fillId="12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" fontId="2" fillId="0" borderId="0"/>
    <xf numFmtId="0" fontId="3" fillId="0" borderId="0"/>
    <xf numFmtId="0" fontId="12" fillId="0" borderId="0"/>
    <xf numFmtId="0" fontId="47" fillId="0" borderId="0"/>
    <xf numFmtId="0" fontId="4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47" fillId="0" borderId="0"/>
    <xf numFmtId="0" fontId="48" fillId="0" borderId="0"/>
    <xf numFmtId="0" fontId="49" fillId="0" borderId="0" applyNumberFormat="0" applyFill="0" applyBorder="0" applyProtection="0"/>
    <xf numFmtId="0" fontId="48" fillId="0" borderId="0"/>
    <xf numFmtId="0" fontId="48" fillId="0" borderId="0"/>
    <xf numFmtId="0" fontId="12" fillId="0" borderId="0"/>
    <xf numFmtId="168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168" fontId="2" fillId="0" borderId="0"/>
    <xf numFmtId="165" fontId="2" fillId="0" borderId="0"/>
    <xf numFmtId="183" fontId="2" fillId="0" borderId="0"/>
    <xf numFmtId="165" fontId="2" fillId="0" borderId="0"/>
    <xf numFmtId="165" fontId="22" fillId="0" borderId="0"/>
    <xf numFmtId="165" fontId="2" fillId="0" borderId="0"/>
    <xf numFmtId="165" fontId="2" fillId="0" borderId="0"/>
    <xf numFmtId="0" fontId="50" fillId="0" borderId="0"/>
    <xf numFmtId="0" fontId="2" fillId="0" borderId="0"/>
    <xf numFmtId="0" fontId="12" fillId="0" borderId="0"/>
    <xf numFmtId="0" fontId="12" fillId="0" borderId="0"/>
    <xf numFmtId="0" fontId="51" fillId="0" borderId="0"/>
    <xf numFmtId="9" fontId="12" fillId="0" borderId="0" applyFont="0" applyFill="0" applyBorder="0" applyAlignment="0" applyProtection="0"/>
    <xf numFmtId="0" fontId="52" fillId="8" borderId="0" applyNumberFormat="0" applyBorder="0" applyAlignment="0" applyProtection="0"/>
    <xf numFmtId="0" fontId="52" fillId="8" borderId="0" applyNumberFormat="0" applyBorder="0" applyAlignment="0" applyProtection="0"/>
    <xf numFmtId="0" fontId="52" fillId="8" borderId="0" applyNumberFormat="0" applyBorder="0" applyAlignment="0" applyProtection="0"/>
    <xf numFmtId="0" fontId="52" fillId="8" borderId="0" applyNumberFormat="0" applyBorder="0" applyAlignment="0" applyProtection="0"/>
    <xf numFmtId="0" fontId="53" fillId="16" borderId="1" applyNumberFormat="0" applyAlignment="0" applyProtection="0"/>
    <xf numFmtId="0" fontId="53" fillId="16" borderId="1" applyNumberFormat="0" applyAlignment="0" applyProtection="0"/>
    <xf numFmtId="0" fontId="53" fillId="16" borderId="1" applyNumberFormat="0" applyAlignment="0" applyProtection="0"/>
    <xf numFmtId="0" fontId="53" fillId="16" borderId="1" applyNumberFormat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4" applyNumberFormat="0" applyFill="0" applyAlignment="0" applyProtection="0"/>
    <xf numFmtId="0" fontId="56" fillId="0" borderId="4" applyNumberFormat="0" applyFill="0" applyAlignment="0" applyProtection="0"/>
    <xf numFmtId="0" fontId="55" fillId="0" borderId="0" applyNumberFormat="0" applyFill="0" applyBorder="0" applyAlignment="0" applyProtection="0"/>
    <xf numFmtId="0" fontId="57" fillId="0" borderId="5" applyNumberFormat="0" applyFill="0" applyAlignment="0" applyProtection="0"/>
    <xf numFmtId="0" fontId="57" fillId="0" borderId="5" applyNumberFormat="0" applyFill="0" applyAlignment="0" applyProtection="0"/>
    <xf numFmtId="0" fontId="57" fillId="0" borderId="5" applyNumberFormat="0" applyFill="0" applyAlignment="0" applyProtection="0"/>
    <xf numFmtId="0" fontId="57" fillId="0" borderId="5" applyNumberFormat="0" applyFill="0" applyAlignment="0" applyProtection="0"/>
    <xf numFmtId="0" fontId="56" fillId="0" borderId="4" applyNumberFormat="0" applyFill="0" applyAlignment="0" applyProtection="0"/>
    <xf numFmtId="0" fontId="56" fillId="0" borderId="4" applyNumberFormat="0" applyFill="0" applyAlignment="0" applyProtection="0"/>
    <xf numFmtId="0" fontId="58" fillId="0" borderId="6" applyNumberFormat="0" applyFill="0" applyAlignment="0" applyProtection="0"/>
    <xf numFmtId="0" fontId="58" fillId="0" borderId="6" applyNumberFormat="0" applyFill="0" applyAlignment="0" applyProtection="0"/>
    <xf numFmtId="0" fontId="58" fillId="0" borderId="6" applyNumberFormat="0" applyFill="0" applyAlignment="0" applyProtection="0"/>
    <xf numFmtId="0" fontId="58" fillId="0" borderId="6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7" applyNumberFormat="0" applyFill="0" applyAlignment="0" applyProtection="0"/>
    <xf numFmtId="0" fontId="59" fillId="0" borderId="7" applyNumberFormat="0" applyFill="0" applyAlignment="0" applyProtection="0"/>
    <xf numFmtId="0" fontId="59" fillId="0" borderId="7" applyNumberFormat="0" applyFill="0" applyAlignment="0" applyProtection="0"/>
    <xf numFmtId="0" fontId="59" fillId="0" borderId="7" applyNumberFormat="0" applyFill="0" applyAlignment="0" applyProtection="0"/>
    <xf numFmtId="0" fontId="60" fillId="16" borderId="8" applyNumberFormat="0" applyAlignment="0" applyProtection="0"/>
    <xf numFmtId="0" fontId="60" fillId="16" borderId="8" applyNumberFormat="0" applyAlignment="0" applyProtection="0"/>
    <xf numFmtId="0" fontId="60" fillId="16" borderId="8" applyNumberFormat="0" applyAlignment="0" applyProtection="0"/>
    <xf numFmtId="0" fontId="60" fillId="16" borderId="8" applyNumberFormat="0" applyAlignment="0" applyProtection="0"/>
    <xf numFmtId="0" fontId="12" fillId="0" borderId="0"/>
    <xf numFmtId="0" fontId="12" fillId="0" borderId="0"/>
    <xf numFmtId="0" fontId="12" fillId="0" borderId="0"/>
    <xf numFmtId="0" fontId="47" fillId="0" borderId="0"/>
    <xf numFmtId="165" fontId="2" fillId="0" borderId="0"/>
    <xf numFmtId="0" fontId="2" fillId="0" borderId="0"/>
    <xf numFmtId="165" fontId="2" fillId="0" borderId="0"/>
    <xf numFmtId="184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</cellStyleXfs>
  <cellXfs count="1104">
    <xf numFmtId="0" fontId="0" fillId="0" borderId="0" xfId="0"/>
    <xf numFmtId="164" fontId="4" fillId="0" borderId="0" xfId="2" applyFont="1" applyAlignment="1">
      <alignment vertical="center"/>
    </xf>
    <xf numFmtId="165" fontId="3" fillId="0" borderId="0" xfId="3" applyFont="1" applyAlignment="1">
      <alignment vertical="center"/>
    </xf>
    <xf numFmtId="165" fontId="5" fillId="0" borderId="0" xfId="3" applyFont="1" applyAlignment="1">
      <alignment vertical="center"/>
    </xf>
    <xf numFmtId="165" fontId="6" fillId="0" borderId="0" xfId="3" applyFont="1" applyAlignment="1">
      <alignment vertical="center"/>
    </xf>
    <xf numFmtId="165" fontId="7" fillId="0" borderId="0" xfId="3" quotePrefix="1" applyFont="1" applyAlignment="1" applyProtection="1">
      <alignment horizontal="left" vertical="center"/>
    </xf>
    <xf numFmtId="165" fontId="3" fillId="0" borderId="0" xfId="3" quotePrefix="1" applyFont="1" applyAlignment="1">
      <alignment horizontal="right" vertical="center"/>
    </xf>
    <xf numFmtId="165" fontId="3" fillId="0" borderId="0" xfId="3" applyFont="1" applyAlignment="1" applyProtection="1">
      <alignment horizontal="left" vertical="center"/>
    </xf>
    <xf numFmtId="165" fontId="6" fillId="0" borderId="0" xfId="3" applyFont="1" applyBorder="1" applyAlignment="1">
      <alignment vertical="center"/>
    </xf>
    <xf numFmtId="165" fontId="4" fillId="0" borderId="0" xfId="3" quotePrefix="1" applyFont="1" applyAlignment="1">
      <alignment horizontal="right" vertical="center" readingOrder="2"/>
    </xf>
    <xf numFmtId="165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>
      <alignment horizontal="right" vertical="center"/>
    </xf>
    <xf numFmtId="165" fontId="6" fillId="0" borderId="0" xfId="3" quotePrefix="1" applyFont="1" applyAlignment="1">
      <alignment horizontal="left" vertical="center"/>
    </xf>
    <xf numFmtId="165" fontId="10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3" fillId="0" borderId="0" xfId="0" applyNumberFormat="1" applyFont="1" applyAlignment="1"/>
    <xf numFmtId="165" fontId="6" fillId="0" borderId="0" xfId="0" applyNumberFormat="1" applyFont="1" applyAlignment="1">
      <alignment horizontal="right"/>
    </xf>
    <xf numFmtId="165" fontId="3" fillId="0" borderId="0" xfId="3" applyFont="1" applyAlignment="1"/>
    <xf numFmtId="0" fontId="6" fillId="0" borderId="0" xfId="0" applyFont="1" applyAlignment="1">
      <alignment horizontal="left" vertical="center"/>
    </xf>
    <xf numFmtId="3" fontId="6" fillId="0" borderId="0" xfId="0" applyNumberFormat="1" applyFont="1" applyAlignment="1">
      <alignment horizontal="right" vertical="center"/>
    </xf>
    <xf numFmtId="1" fontId="11" fillId="0" borderId="0" xfId="0" applyNumberFormat="1" applyFont="1" applyAlignment="1">
      <alignment horizontal="right" vertical="center" readingOrder="2"/>
    </xf>
    <xf numFmtId="165" fontId="3" fillId="0" borderId="0" xfId="3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right" vertical="center"/>
    </xf>
    <xf numFmtId="1" fontId="13" fillId="0" borderId="0" xfId="0" applyNumberFormat="1" applyFont="1" applyAlignment="1">
      <alignment horizontal="right" vertical="center" readingOrder="2"/>
    </xf>
    <xf numFmtId="1" fontId="11" fillId="0" borderId="0" xfId="0" applyNumberFormat="1" applyFont="1" applyAlignment="1">
      <alignment horizontal="right" vertical="center"/>
    </xf>
    <xf numFmtId="1" fontId="13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horizontal="left" vertical="center"/>
    </xf>
    <xf numFmtId="165" fontId="3" fillId="0" borderId="0" xfId="5" applyFont="1" applyAlignment="1" applyProtection="1">
      <alignment horizontal="left" vertical="center"/>
    </xf>
    <xf numFmtId="3" fontId="3" fillId="0" borderId="0" xfId="5" applyNumberFormat="1" applyFont="1" applyAlignment="1" applyProtection="1">
      <alignment horizontal="left" vertical="center"/>
    </xf>
    <xf numFmtId="3" fontId="3" fillId="0" borderId="0" xfId="3" applyNumberFormat="1" applyFont="1" applyBorder="1" applyAlignment="1">
      <alignment vertical="center"/>
    </xf>
    <xf numFmtId="166" fontId="6" fillId="0" borderId="0" xfId="3" applyNumberFormat="1" applyFont="1" applyAlignment="1">
      <alignment vertical="center"/>
    </xf>
    <xf numFmtId="167" fontId="6" fillId="0" borderId="0" xfId="3" applyNumberFormat="1" applyFont="1" applyAlignment="1">
      <alignment vertical="center"/>
    </xf>
    <xf numFmtId="3" fontId="6" fillId="0" borderId="0" xfId="3" applyNumberFormat="1" applyFont="1" applyAlignment="1">
      <alignment vertical="center"/>
    </xf>
    <xf numFmtId="3" fontId="6" fillId="0" borderId="0" xfId="6" applyNumberFormat="1" applyFont="1" applyBorder="1" applyAlignment="1">
      <alignment horizontal="right" vertical="center"/>
    </xf>
    <xf numFmtId="165" fontId="6" fillId="0" borderId="0" xfId="3" quotePrefix="1" applyFont="1" applyBorder="1" applyAlignment="1" applyProtection="1">
      <alignment horizontal="left" vertical="center"/>
    </xf>
    <xf numFmtId="3" fontId="6" fillId="0" borderId="0" xfId="3" quotePrefix="1" applyNumberFormat="1" applyFont="1" applyBorder="1" applyAlignment="1" applyProtection="1">
      <alignment horizontal="left" vertical="center"/>
    </xf>
    <xf numFmtId="165" fontId="15" fillId="0" borderId="0" xfId="3" applyFont="1" applyBorder="1" applyAlignment="1">
      <alignment horizontal="center" vertical="center"/>
    </xf>
    <xf numFmtId="3" fontId="15" fillId="0" borderId="0" xfId="3" applyNumberFormat="1" applyFont="1" applyBorder="1" applyAlignment="1">
      <alignment horizontal="center" vertical="center"/>
    </xf>
    <xf numFmtId="3" fontId="6" fillId="0" borderId="0" xfId="3" applyNumberFormat="1" applyFont="1" applyBorder="1" applyAlignment="1">
      <alignment horizontal="center" vertical="center"/>
    </xf>
    <xf numFmtId="165" fontId="16" fillId="0" borderId="0" xfId="3" quotePrefix="1" applyFont="1" applyAlignment="1">
      <alignment horizontal="left" vertical="center"/>
    </xf>
    <xf numFmtId="3" fontId="16" fillId="0" borderId="0" xfId="3" quotePrefix="1" applyNumberFormat="1" applyFont="1" applyAlignment="1">
      <alignment horizontal="left" vertical="center"/>
    </xf>
    <xf numFmtId="165" fontId="16" fillId="0" borderId="0" xfId="3" quotePrefix="1" applyFont="1" applyAlignment="1">
      <alignment horizontal="center" vertical="center"/>
    </xf>
    <xf numFmtId="3" fontId="16" fillId="0" borderId="0" xfId="3" quotePrefix="1" applyNumberFormat="1" applyFont="1" applyAlignment="1">
      <alignment horizontal="center" vertical="center"/>
    </xf>
    <xf numFmtId="3" fontId="3" fillId="0" borderId="0" xfId="3" quotePrefix="1" applyNumberFormat="1" applyFont="1" applyAlignment="1">
      <alignment horizontal="center" vertical="center"/>
    </xf>
    <xf numFmtId="165" fontId="16" fillId="0" borderId="0" xfId="3" applyFont="1" applyBorder="1" applyAlignment="1" applyProtection="1">
      <alignment horizontal="left" vertical="center"/>
    </xf>
    <xf numFmtId="3" fontId="16" fillId="0" borderId="0" xfId="3" applyNumberFormat="1" applyFont="1" applyBorder="1" applyAlignment="1" applyProtection="1">
      <alignment horizontal="left" vertical="center"/>
    </xf>
    <xf numFmtId="3" fontId="3" fillId="0" borderId="0" xfId="3" applyNumberFormat="1" applyFont="1" applyAlignment="1">
      <alignment vertical="center"/>
    </xf>
    <xf numFmtId="165" fontId="3" fillId="0" borderId="0" xfId="3" applyFont="1" applyBorder="1" applyAlignment="1" applyProtection="1">
      <alignment horizontal="left" vertical="center"/>
    </xf>
    <xf numFmtId="3" fontId="3" fillId="0" borderId="0" xfId="3" applyNumberFormat="1" applyFont="1" applyBorder="1" applyAlignment="1" applyProtection="1">
      <alignment horizontal="left" vertical="center"/>
    </xf>
    <xf numFmtId="1" fontId="17" fillId="0" borderId="0" xfId="0" applyNumberFormat="1" applyFont="1" applyAlignment="1">
      <alignment horizontal="right" vertical="center" readingOrder="2"/>
    </xf>
    <xf numFmtId="3" fontId="18" fillId="0" borderId="0" xfId="0" applyNumberFormat="1" applyFont="1" applyAlignment="1">
      <alignment vertical="center"/>
    </xf>
    <xf numFmtId="3" fontId="19" fillId="0" borderId="0" xfId="0" applyNumberFormat="1" applyFont="1" applyAlignment="1">
      <alignment vertical="center"/>
    </xf>
    <xf numFmtId="1" fontId="14" fillId="0" borderId="0" xfId="0" applyNumberFormat="1" applyFont="1" applyAlignment="1">
      <alignment horizontal="right" vertical="center"/>
    </xf>
    <xf numFmtId="1" fontId="3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1" fontId="8" fillId="0" borderId="0" xfId="0" applyNumberFormat="1" applyFont="1" applyAlignment="1">
      <alignment horizontal="right" vertical="center"/>
    </xf>
    <xf numFmtId="165" fontId="16" fillId="0" borderId="0" xfId="0" applyNumberFormat="1" applyFont="1" applyAlignment="1">
      <alignment horizontal="left" vertical="center"/>
    </xf>
    <xf numFmtId="165" fontId="14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 readingOrder="2"/>
    </xf>
    <xf numFmtId="168" fontId="6" fillId="0" borderId="0" xfId="0" applyNumberFormat="1" applyFont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 readingOrder="2"/>
    </xf>
    <xf numFmtId="165" fontId="4" fillId="0" borderId="0" xfId="3" applyFont="1" applyAlignment="1" applyProtection="1">
      <alignment horizontal="left" vertical="center"/>
    </xf>
    <xf numFmtId="0" fontId="6" fillId="0" borderId="0" xfId="0" applyFont="1" applyAlignment="1">
      <alignment horizontal="right" vertical="center" shrinkToFit="1"/>
    </xf>
    <xf numFmtId="165" fontId="14" fillId="0" borderId="0" xfId="3" applyFont="1" applyBorder="1" applyAlignment="1" applyProtection="1">
      <alignment horizontal="right" vertical="center"/>
    </xf>
    <xf numFmtId="165" fontId="3" fillId="0" borderId="0" xfId="3" applyFont="1" applyBorder="1" applyAlignment="1" applyProtection="1">
      <alignment horizontal="right" vertical="center"/>
    </xf>
    <xf numFmtId="0" fontId="6" fillId="0" borderId="0" xfId="0" applyFont="1" applyAlignment="1">
      <alignment horizontal="center" vertical="center" shrinkToFit="1"/>
    </xf>
    <xf numFmtId="166" fontId="3" fillId="0" borderId="0" xfId="3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170" fontId="3" fillId="0" borderId="0" xfId="3" applyNumberFormat="1" applyFont="1" applyBorder="1" applyAlignment="1">
      <alignment vertical="center"/>
    </xf>
    <xf numFmtId="170" fontId="3" fillId="0" borderId="0" xfId="3" applyNumberFormat="1" applyFont="1" applyAlignment="1">
      <alignment vertical="center"/>
    </xf>
    <xf numFmtId="1" fontId="20" fillId="0" borderId="0" xfId="7" applyNumberFormat="1" applyFont="1" applyBorder="1" applyAlignment="1">
      <alignment vertical="center"/>
    </xf>
    <xf numFmtId="1" fontId="21" fillId="0" borderId="0" xfId="7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167" fontId="14" fillId="0" borderId="0" xfId="0" applyNumberFormat="1" applyFont="1" applyAlignment="1">
      <alignment vertical="center"/>
    </xf>
    <xf numFmtId="0" fontId="14" fillId="0" borderId="0" xfId="0" applyFont="1" applyAlignment="1">
      <alignment horizontal="right" vertical="center" readingOrder="2"/>
    </xf>
    <xf numFmtId="3" fontId="6" fillId="0" borderId="0" xfId="0" applyNumberFormat="1" applyFont="1" applyAlignment="1">
      <alignment vertical="center"/>
    </xf>
    <xf numFmtId="167" fontId="16" fillId="0" borderId="0" xfId="0" applyNumberFormat="1" applyFont="1" applyAlignment="1">
      <alignment horizontal="right" vertical="center" readingOrder="2"/>
    </xf>
    <xf numFmtId="167" fontId="14" fillId="0" borderId="0" xfId="3" applyNumberFormat="1" applyFont="1" applyAlignment="1">
      <alignment vertical="center"/>
    </xf>
    <xf numFmtId="0" fontId="14" fillId="0" borderId="0" xfId="7" applyFont="1" applyAlignment="1">
      <alignment horizontal="right" vertical="center" readingOrder="2"/>
    </xf>
    <xf numFmtId="164" fontId="4" fillId="0" borderId="0" xfId="8" applyFont="1" applyAlignment="1">
      <alignment vertical="center"/>
    </xf>
    <xf numFmtId="165" fontId="3" fillId="2" borderId="0" xfId="9" applyFont="1" applyFill="1" applyAlignment="1">
      <alignment horizontal="right" vertical="center"/>
    </xf>
    <xf numFmtId="165" fontId="5" fillId="2" borderId="0" xfId="9" applyFont="1" applyFill="1" applyAlignment="1">
      <alignment vertical="center"/>
    </xf>
    <xf numFmtId="165" fontId="9" fillId="2" borderId="0" xfId="9" applyFont="1" applyFill="1" applyAlignment="1">
      <alignment vertical="center"/>
    </xf>
    <xf numFmtId="165" fontId="7" fillId="2" borderId="0" xfId="9" applyFont="1" applyFill="1" applyBorder="1" applyAlignment="1">
      <alignment vertical="center"/>
    </xf>
    <xf numFmtId="165" fontId="6" fillId="2" borderId="0" xfId="9" applyFont="1" applyFill="1" applyBorder="1" applyAlignment="1">
      <alignment horizontal="right" vertical="center"/>
    </xf>
    <xf numFmtId="165" fontId="4" fillId="2" borderId="0" xfId="9" quotePrefix="1" applyFont="1" applyFill="1" applyAlignment="1">
      <alignment horizontal="right" vertical="center" readingOrder="2"/>
    </xf>
    <xf numFmtId="166" fontId="6" fillId="0" borderId="0" xfId="0" applyNumberFormat="1" applyFont="1" applyFill="1" applyBorder="1" applyAlignment="1">
      <alignment horizontal="right" vertical="center"/>
    </xf>
    <xf numFmtId="166" fontId="6" fillId="3" borderId="0" xfId="0" applyNumberFormat="1" applyFont="1" applyFill="1" applyBorder="1" applyAlignment="1">
      <alignment horizontal="right" vertical="center"/>
    </xf>
    <xf numFmtId="165" fontId="9" fillId="3" borderId="0" xfId="0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6" fillId="3" borderId="0" xfId="0" applyNumberFormat="1" applyFont="1" applyFill="1" applyBorder="1" applyAlignment="1">
      <alignment horizontal="center" vertical="center"/>
    </xf>
    <xf numFmtId="165" fontId="6" fillId="3" borderId="0" xfId="0" applyNumberFormat="1" applyFont="1" applyFill="1" applyBorder="1" applyAlignment="1">
      <alignment horizontal="right" vertical="center"/>
    </xf>
    <xf numFmtId="165" fontId="9" fillId="3" borderId="0" xfId="0" applyNumberFormat="1" applyFont="1" applyFill="1" applyBorder="1" applyAlignment="1">
      <alignment horizontal="right" vertical="center"/>
    </xf>
    <xf numFmtId="165" fontId="3" fillId="3" borderId="0" xfId="0" applyNumberFormat="1" applyFont="1" applyFill="1" applyBorder="1" applyAlignment="1">
      <alignment vertical="center"/>
    </xf>
    <xf numFmtId="166" fontId="3" fillId="0" borderId="0" xfId="0" applyNumberFormat="1" applyFont="1" applyAlignment="1">
      <alignment horizontal="right" vertical="center"/>
    </xf>
    <xf numFmtId="165" fontId="3" fillId="3" borderId="0" xfId="0" applyNumberFormat="1" applyFont="1" applyFill="1" applyBorder="1" applyAlignment="1">
      <alignment horizontal="right" vertical="center"/>
    </xf>
    <xf numFmtId="166" fontId="8" fillId="0" borderId="0" xfId="0" applyNumberFormat="1" applyFont="1" applyAlignment="1">
      <alignment horizontal="right" vertical="center"/>
    </xf>
    <xf numFmtId="165" fontId="3" fillId="2" borderId="0" xfId="9" applyFont="1" applyFill="1" applyAlignment="1">
      <alignment vertical="center"/>
    </xf>
    <xf numFmtId="165" fontId="25" fillId="2" borderId="0" xfId="9" applyFont="1" applyFill="1" applyAlignment="1">
      <alignment vertical="center"/>
    </xf>
    <xf numFmtId="171" fontId="25" fillId="0" borderId="0" xfId="9" applyNumberFormat="1" applyFont="1" applyAlignment="1">
      <alignment vertical="center"/>
    </xf>
    <xf numFmtId="3" fontId="25" fillId="2" borderId="0" xfId="9" applyNumberFormat="1" applyFont="1" applyFill="1" applyAlignment="1">
      <alignment vertical="center"/>
    </xf>
    <xf numFmtId="165" fontId="26" fillId="2" borderId="0" xfId="9" applyFont="1" applyFill="1" applyAlignment="1">
      <alignment vertical="center"/>
    </xf>
    <xf numFmtId="0" fontId="5" fillId="0" borderId="0" xfId="7" applyFont="1" applyAlignment="1">
      <alignment horizontal="right" vertical="center" readingOrder="2"/>
    </xf>
    <xf numFmtId="0" fontId="5" fillId="0" borderId="0" xfId="7" quotePrefix="1" applyFont="1" applyAlignment="1">
      <alignment horizontal="right" vertical="center" readingOrder="2"/>
    </xf>
    <xf numFmtId="165" fontId="3" fillId="0" borderId="0" xfId="10" quotePrefix="1" applyFont="1" applyAlignment="1" applyProtection="1">
      <alignment horizontal="left" vertical="center"/>
    </xf>
    <xf numFmtId="172" fontId="3" fillId="0" borderId="0" xfId="7" applyNumberFormat="1" applyFont="1" applyAlignment="1">
      <alignment horizontal="right" vertical="center"/>
    </xf>
    <xf numFmtId="165" fontId="8" fillId="0" borderId="0" xfId="9" applyFont="1" applyAlignment="1">
      <alignment horizontal="right" vertical="center"/>
    </xf>
    <xf numFmtId="172" fontId="3" fillId="0" borderId="0" xfId="9" applyNumberFormat="1" applyFont="1" applyAlignment="1">
      <alignment horizontal="right" vertical="center"/>
    </xf>
    <xf numFmtId="165" fontId="8" fillId="0" borderId="0" xfId="9" quotePrefix="1" applyFont="1" applyAlignment="1">
      <alignment horizontal="right" vertical="center"/>
    </xf>
    <xf numFmtId="166" fontId="3" fillId="0" borderId="0" xfId="9" quotePrefix="1" applyNumberFormat="1" applyFont="1" applyAlignment="1">
      <alignment horizontal="left" vertical="center"/>
    </xf>
    <xf numFmtId="165" fontId="3" fillId="0" borderId="0" xfId="9" applyFont="1" applyAlignment="1">
      <alignment vertical="center"/>
    </xf>
    <xf numFmtId="166" fontId="6" fillId="2" borderId="0" xfId="9" quotePrefix="1" applyNumberFormat="1" applyFont="1" applyFill="1" applyBorder="1" applyAlignment="1">
      <alignment horizontal="right" vertical="center"/>
    </xf>
    <xf numFmtId="165" fontId="9" fillId="2" borderId="0" xfId="9" applyFont="1" applyFill="1" applyAlignment="1">
      <alignment horizontal="right" vertical="center"/>
    </xf>
    <xf numFmtId="165" fontId="3" fillId="0" borderId="0" xfId="10" applyFont="1" applyAlignment="1" applyProtection="1">
      <alignment horizontal="left" vertical="center"/>
    </xf>
    <xf numFmtId="166" fontId="3" fillId="2" borderId="0" xfId="9" quotePrefix="1" applyNumberFormat="1" applyFont="1" applyFill="1" applyBorder="1" applyAlignment="1">
      <alignment horizontal="right" vertical="center"/>
    </xf>
    <xf numFmtId="165" fontId="3" fillId="0" borderId="0" xfId="9" applyFont="1" applyAlignment="1">
      <alignment horizontal="right" vertical="center"/>
    </xf>
    <xf numFmtId="165" fontId="3" fillId="0" borderId="0" xfId="9" quotePrefix="1" applyFont="1" applyAlignment="1">
      <alignment horizontal="left" vertical="center"/>
    </xf>
    <xf numFmtId="165" fontId="3" fillId="2" borderId="0" xfId="9" applyFont="1" applyFill="1" applyBorder="1" applyAlignment="1">
      <alignment horizontal="right" vertical="center"/>
    </xf>
    <xf numFmtId="165" fontId="9" fillId="2" borderId="0" xfId="9" applyFont="1" applyFill="1" applyBorder="1" applyAlignment="1">
      <alignment horizontal="right" vertical="center"/>
    </xf>
    <xf numFmtId="165" fontId="9" fillId="2" borderId="0" xfId="9" applyFont="1" applyFill="1" applyBorder="1" applyAlignment="1" applyProtection="1">
      <alignment horizontal="left" vertical="center"/>
    </xf>
    <xf numFmtId="165" fontId="27" fillId="2" borderId="0" xfId="9" applyFont="1" applyFill="1" applyBorder="1" applyAlignment="1" applyProtection="1">
      <alignment horizontal="left" vertical="center"/>
    </xf>
    <xf numFmtId="165" fontId="3" fillId="2" borderId="0" xfId="9" applyFont="1" applyFill="1" applyBorder="1" applyAlignment="1">
      <alignment vertical="center"/>
    </xf>
    <xf numFmtId="165" fontId="9" fillId="2" borderId="0" xfId="9" applyFont="1" applyFill="1" applyBorder="1" applyAlignment="1">
      <alignment vertical="center"/>
    </xf>
    <xf numFmtId="167" fontId="3" fillId="0" borderId="0" xfId="0" applyNumberFormat="1" applyFont="1" applyAlignment="1">
      <alignment horizontal="right" vertical="center"/>
    </xf>
    <xf numFmtId="166" fontId="8" fillId="0" borderId="0" xfId="0" applyNumberFormat="1" applyFont="1" applyAlignment="1">
      <alignment horizontal="left" vertical="center"/>
    </xf>
    <xf numFmtId="166" fontId="3" fillId="3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/>
    </xf>
    <xf numFmtId="165" fontId="3" fillId="3" borderId="0" xfId="0" applyNumberFormat="1" applyFont="1" applyFill="1" applyBorder="1" applyAlignment="1">
      <alignment horizontal="right" vertical="center" readingOrder="2"/>
    </xf>
    <xf numFmtId="164" fontId="6" fillId="0" borderId="0" xfId="8" applyFont="1" applyAlignment="1">
      <alignment vertical="center"/>
    </xf>
    <xf numFmtId="164" fontId="3" fillId="0" borderId="0" xfId="8" applyFont="1" applyAlignment="1">
      <alignment horizontal="right" vertical="center"/>
    </xf>
    <xf numFmtId="164" fontId="3" fillId="0" borderId="0" xfId="8" applyFont="1" applyAlignment="1">
      <alignment vertical="center"/>
    </xf>
    <xf numFmtId="164" fontId="5" fillId="0" borderId="0" xfId="8" applyFont="1" applyAlignment="1">
      <alignment vertical="center"/>
    </xf>
    <xf numFmtId="164" fontId="25" fillId="0" borderId="0" xfId="8" applyFont="1" applyAlignment="1">
      <alignment vertical="center"/>
    </xf>
    <xf numFmtId="164" fontId="7" fillId="0" borderId="0" xfId="8" applyFont="1" applyBorder="1" applyAlignment="1">
      <alignment horizontal="left" vertical="center"/>
    </xf>
    <xf numFmtId="164" fontId="6" fillId="0" borderId="0" xfId="0" applyNumberFormat="1" applyFont="1" applyAlignment="1">
      <alignment horizontal="right" vertical="center" readingOrder="2"/>
    </xf>
    <xf numFmtId="164" fontId="29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right" vertical="center" readingOrder="1"/>
    </xf>
    <xf numFmtId="165" fontId="14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center" vertical="center"/>
    </xf>
    <xf numFmtId="1" fontId="14" fillId="0" borderId="0" xfId="0" applyNumberFormat="1" applyFont="1" applyAlignment="1">
      <alignment horizontal="right" vertical="center" readingOrder="2"/>
    </xf>
    <xf numFmtId="1" fontId="8" fillId="0" borderId="0" xfId="0" applyNumberFormat="1" applyFont="1" applyAlignment="1">
      <alignment horizontal="right" vertical="center" readingOrder="2"/>
    </xf>
    <xf numFmtId="164" fontId="3" fillId="0" borderId="0" xfId="8" applyFont="1" applyAlignment="1">
      <alignment vertical="center" readingOrder="2"/>
    </xf>
    <xf numFmtId="0" fontId="15" fillId="0" borderId="0" xfId="11" applyFont="1" applyBorder="1" applyAlignment="1">
      <alignment horizontal="center" vertical="center"/>
    </xf>
    <xf numFmtId="167" fontId="16" fillId="0" borderId="0" xfId="9" quotePrefix="1" applyNumberFormat="1" applyFont="1" applyAlignment="1">
      <alignment horizontal="left" vertical="center"/>
    </xf>
    <xf numFmtId="164" fontId="3" fillId="0" borderId="0" xfId="8" applyFont="1" applyBorder="1" applyAlignment="1">
      <alignment vertical="center"/>
    </xf>
    <xf numFmtId="173" fontId="4" fillId="0" borderId="0" xfId="8" applyNumberFormat="1" applyFont="1" applyAlignment="1">
      <alignment horizontal="right" vertical="center"/>
    </xf>
    <xf numFmtId="173" fontId="3" fillId="0" borderId="0" xfId="8" applyNumberFormat="1" applyFont="1" applyAlignment="1">
      <alignment horizontal="right" vertical="center"/>
    </xf>
    <xf numFmtId="173" fontId="7" fillId="0" borderId="0" xfId="8" applyNumberFormat="1" applyFont="1" applyBorder="1" applyAlignment="1">
      <alignment horizontal="right" vertical="center"/>
    </xf>
    <xf numFmtId="1" fontId="3" fillId="0" borderId="0" xfId="0" applyNumberFormat="1" applyFont="1" applyAlignment="1"/>
    <xf numFmtId="173" fontId="3" fillId="0" borderId="0" xfId="0" applyNumberFormat="1" applyFont="1" applyAlignment="1">
      <alignment horizontal="right" vertical="center"/>
    </xf>
    <xf numFmtId="174" fontId="28" fillId="3" borderId="0" xfId="0" applyNumberFormat="1" applyFont="1" applyFill="1" applyBorder="1" applyAlignment="1"/>
    <xf numFmtId="164" fontId="16" fillId="0" borderId="0" xfId="0" applyNumberFormat="1" applyFont="1" applyAlignment="1">
      <alignment vertical="center"/>
    </xf>
    <xf numFmtId="173" fontId="3" fillId="0" borderId="0" xfId="8" applyNumberFormat="1" applyFont="1" applyBorder="1" applyAlignment="1">
      <alignment horizontal="right" vertical="center"/>
    </xf>
    <xf numFmtId="173" fontId="3" fillId="0" borderId="0" xfId="9" applyNumberFormat="1" applyFont="1" applyAlignment="1">
      <alignment horizontal="right" vertical="center"/>
    </xf>
    <xf numFmtId="173" fontId="16" fillId="0" borderId="0" xfId="9" quotePrefix="1" applyNumberFormat="1" applyFont="1" applyAlignment="1">
      <alignment horizontal="right" vertical="center"/>
    </xf>
    <xf numFmtId="165" fontId="4" fillId="0" borderId="0" xfId="12" quotePrefix="1" applyFont="1" applyBorder="1" applyAlignment="1" applyProtection="1">
      <alignment horizontal="left" vertical="center"/>
    </xf>
    <xf numFmtId="0" fontId="3" fillId="2" borderId="0" xfId="13" applyFont="1" applyFill="1" applyBorder="1" applyAlignment="1">
      <alignment horizontal="right" vertical="center"/>
    </xf>
    <xf numFmtId="165" fontId="5" fillId="0" borderId="0" xfId="12" applyFont="1" applyBorder="1" applyAlignment="1">
      <alignment vertical="center"/>
    </xf>
    <xf numFmtId="0" fontId="3" fillId="0" borderId="0" xfId="13" applyFont="1" applyBorder="1" applyAlignment="1">
      <alignment vertical="center"/>
    </xf>
    <xf numFmtId="165" fontId="3" fillId="0" borderId="0" xfId="12" applyFont="1" applyBorder="1" applyAlignment="1">
      <alignment vertical="center"/>
    </xf>
    <xf numFmtId="0" fontId="4" fillId="0" borderId="0" xfId="13" applyFont="1" applyBorder="1" applyAlignment="1">
      <alignment vertical="center"/>
    </xf>
    <xf numFmtId="0" fontId="3" fillId="2" borderId="0" xfId="13" applyFont="1" applyFill="1" applyBorder="1" applyAlignment="1">
      <alignment vertical="center"/>
    </xf>
    <xf numFmtId="0" fontId="6" fillId="3" borderId="0" xfId="0" applyFont="1" applyFill="1" applyBorder="1" applyAlignment="1">
      <alignment horizontal="right" vertical="center" wrapText="1" readingOrder="2"/>
    </xf>
    <xf numFmtId="0" fontId="6" fillId="3" borderId="0" xfId="0" applyFont="1" applyFill="1" applyBorder="1" applyAlignment="1">
      <alignment horizontal="right" vertical="center" readingOrder="2"/>
    </xf>
    <xf numFmtId="0" fontId="14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right" vertical="center"/>
    </xf>
    <xf numFmtId="175" fontId="6" fillId="0" borderId="0" xfId="0" applyNumberFormat="1" applyFont="1" applyAlignment="1">
      <alignment horizontal="right"/>
    </xf>
    <xf numFmtId="0" fontId="6" fillId="0" borderId="0" xfId="14" applyFont="1" applyFill="1" applyAlignment="1">
      <alignment horizontal="left" vertical="center"/>
    </xf>
    <xf numFmtId="0" fontId="3" fillId="0" borderId="0" xfId="0" applyFont="1" applyAlignment="1">
      <alignment horizontal="right"/>
    </xf>
    <xf numFmtId="0" fontId="30" fillId="0" borderId="0" xfId="14" quotePrefix="1" applyFont="1" applyFill="1" applyAlignment="1">
      <alignment horizontal="left" vertical="center"/>
    </xf>
    <xf numFmtId="165" fontId="32" fillId="0" borderId="0" xfId="16" applyFont="1" applyFill="1" applyAlignment="1">
      <alignment vertical="center"/>
    </xf>
    <xf numFmtId="0" fontId="31" fillId="0" borderId="0" xfId="13" applyFont="1" applyBorder="1" applyAlignment="1">
      <alignment vertical="center"/>
    </xf>
    <xf numFmtId="165" fontId="30" fillId="0" borderId="0" xfId="16" applyFont="1" applyFill="1" applyAlignment="1">
      <alignment vertical="center"/>
    </xf>
    <xf numFmtId="0" fontId="6" fillId="0" borderId="0" xfId="14" quotePrefix="1" applyFont="1" applyFill="1" applyAlignment="1">
      <alignment horizontal="left" vertical="center"/>
    </xf>
    <xf numFmtId="175" fontId="18" fillId="0" borderId="0" xfId="0" applyNumberFormat="1" applyFont="1" applyAlignment="1"/>
    <xf numFmtId="165" fontId="8" fillId="0" borderId="0" xfId="0" applyNumberFormat="1" applyFont="1" applyAlignment="1">
      <alignment horizontal="right" vertical="center"/>
    </xf>
    <xf numFmtId="166" fontId="30" fillId="0" borderId="0" xfId="14" quotePrefix="1" applyNumberFormat="1" applyFont="1" applyFill="1" applyAlignment="1" applyProtection="1">
      <alignment horizontal="left" vertical="center"/>
    </xf>
    <xf numFmtId="0" fontId="3" fillId="0" borderId="0" xfId="14" applyFont="1" applyFill="1" applyAlignment="1">
      <alignment vertical="center"/>
    </xf>
    <xf numFmtId="0" fontId="6" fillId="0" borderId="0" xfId="14" applyFont="1" applyFill="1" applyAlignment="1">
      <alignment vertical="center"/>
    </xf>
    <xf numFmtId="166" fontId="6" fillId="0" borderId="0" xfId="14" applyNumberFormat="1" applyFont="1" applyFill="1" applyAlignment="1" applyProtection="1">
      <alignment horizontal="left" vertical="center"/>
    </xf>
    <xf numFmtId="0" fontId="3" fillId="0" borderId="0" xfId="14" quotePrefix="1" applyFont="1" applyFill="1" applyAlignment="1">
      <alignment horizontal="left" vertical="center"/>
    </xf>
    <xf numFmtId="165" fontId="8" fillId="0" borderId="0" xfId="12" applyFont="1" applyFill="1" applyBorder="1" applyAlignment="1">
      <alignment horizontal="right" vertical="center"/>
    </xf>
    <xf numFmtId="0" fontId="3" fillId="0" borderId="0" xfId="13" applyFont="1" applyFill="1" applyBorder="1" applyAlignment="1">
      <alignment horizontal="right" vertical="center"/>
    </xf>
    <xf numFmtId="165" fontId="8" fillId="0" borderId="0" xfId="17" applyFont="1" applyFill="1" applyBorder="1" applyAlignment="1">
      <alignment vertical="center"/>
    </xf>
    <xf numFmtId="165" fontId="15" fillId="0" borderId="0" xfId="12" applyFont="1" applyBorder="1" applyAlignment="1">
      <alignment horizontal="center" vertical="center"/>
    </xf>
    <xf numFmtId="165" fontId="33" fillId="0" borderId="0" xfId="12" applyFont="1" applyFill="1" applyBorder="1" applyAlignment="1">
      <alignment horizontal="right" vertical="center"/>
    </xf>
    <xf numFmtId="176" fontId="33" fillId="0" borderId="0" xfId="18" applyNumberFormat="1" applyFont="1" applyFill="1" applyBorder="1" applyAlignment="1">
      <alignment horizontal="right" vertical="center"/>
    </xf>
    <xf numFmtId="3" fontId="21" fillId="2" borderId="0" xfId="13" applyNumberFormat="1" applyFont="1" applyFill="1" applyBorder="1" applyAlignment="1">
      <alignment horizontal="right" vertical="center"/>
    </xf>
    <xf numFmtId="3" fontId="34" fillId="0" borderId="0" xfId="15" applyNumberFormat="1" applyFont="1" applyFill="1" applyBorder="1" applyAlignment="1">
      <alignment horizontal="center" vertical="center"/>
    </xf>
    <xf numFmtId="165" fontId="6" fillId="0" borderId="0" xfId="12" applyFont="1" applyBorder="1" applyAlignment="1">
      <alignment horizontal="center" vertical="center"/>
    </xf>
    <xf numFmtId="165" fontId="29" fillId="0" borderId="0" xfId="12" applyFont="1" applyFill="1" applyBorder="1" applyAlignment="1">
      <alignment horizontal="right" vertical="center"/>
    </xf>
    <xf numFmtId="3" fontId="20" fillId="2" borderId="0" xfId="13" applyNumberFormat="1" applyFont="1" applyFill="1" applyBorder="1" applyAlignment="1">
      <alignment horizontal="right" vertical="center"/>
    </xf>
    <xf numFmtId="165" fontId="7" fillId="0" borderId="0" xfId="12" applyFont="1" applyFill="1" applyBorder="1" applyAlignment="1">
      <alignment horizontal="right" vertical="center"/>
    </xf>
    <xf numFmtId="165" fontId="3" fillId="0" borderId="0" xfId="12" applyFont="1" applyFill="1" applyBorder="1" applyAlignment="1">
      <alignment horizontal="right" vertical="center"/>
    </xf>
    <xf numFmtId="0" fontId="35" fillId="2" borderId="0" xfId="13" applyFont="1" applyFill="1" applyBorder="1" applyAlignment="1">
      <alignment vertical="center"/>
    </xf>
    <xf numFmtId="165" fontId="4" fillId="0" borderId="0" xfId="12" quotePrefix="1" applyFont="1" applyAlignment="1" applyProtection="1">
      <alignment horizontal="left" vertical="center"/>
    </xf>
    <xf numFmtId="165" fontId="5" fillId="0" borderId="0" xfId="12" applyFont="1" applyAlignment="1">
      <alignment vertical="center"/>
    </xf>
    <xf numFmtId="165" fontId="3" fillId="0" borderId="0" xfId="12" applyFont="1" applyAlignment="1">
      <alignment vertical="center"/>
    </xf>
    <xf numFmtId="165" fontId="7" fillId="0" borderId="0" xfId="12" quotePrefix="1" applyFont="1" applyAlignment="1" applyProtection="1">
      <alignment horizontal="left" vertical="center"/>
    </xf>
    <xf numFmtId="0" fontId="3" fillId="0" borderId="0" xfId="13" applyFont="1" applyAlignment="1">
      <alignment vertical="center"/>
    </xf>
    <xf numFmtId="175" fontId="18" fillId="0" borderId="0" xfId="0" applyNumberFormat="1" applyFont="1" applyAlignment="1">
      <alignment horizontal="right"/>
    </xf>
    <xf numFmtId="175" fontId="3" fillId="3" borderId="0" xfId="0" applyNumberFormat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vertical="center"/>
    </xf>
    <xf numFmtId="3" fontId="28" fillId="3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 readingOrder="2"/>
    </xf>
    <xf numFmtId="3" fontId="3" fillId="3" borderId="0" xfId="0" applyNumberFormat="1" applyFont="1" applyFill="1" applyBorder="1" applyAlignment="1">
      <alignment horizontal="right" vertical="center"/>
    </xf>
    <xf numFmtId="165" fontId="14" fillId="0" borderId="0" xfId="17" applyFont="1" applyFill="1" applyBorder="1" applyAlignment="1">
      <alignment vertical="center"/>
    </xf>
    <xf numFmtId="3" fontId="21" fillId="2" borderId="0" xfId="7" applyNumberFormat="1" applyFont="1" applyFill="1" applyBorder="1" applyAlignment="1">
      <alignment horizontal="right" vertical="center"/>
    </xf>
    <xf numFmtId="165" fontId="6" fillId="0" borderId="0" xfId="0" applyNumberFormat="1" applyFont="1" applyAlignment="1">
      <alignment horizontal="right" vertical="center" readingOrder="2"/>
    </xf>
    <xf numFmtId="175" fontId="3" fillId="0" borderId="0" xfId="0" applyNumberFormat="1" applyFont="1" applyAlignment="1">
      <alignment horizontal="right"/>
    </xf>
    <xf numFmtId="165" fontId="3" fillId="0" borderId="0" xfId="12" applyFont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6" fontId="6" fillId="0" borderId="0" xfId="0" applyNumberFormat="1" applyFont="1" applyAlignment="1">
      <alignment horizontal="right" vertical="center"/>
    </xf>
    <xf numFmtId="0" fontId="2" fillId="0" borderId="0" xfId="7" applyFont="1" applyAlignment="1">
      <alignment vertical="center"/>
    </xf>
    <xf numFmtId="165" fontId="5" fillId="0" borderId="0" xfId="12" applyFont="1" applyAlignment="1">
      <alignment horizontal="right" vertical="center"/>
    </xf>
    <xf numFmtId="165" fontId="29" fillId="0" borderId="0" xfId="12" applyFont="1" applyAlignment="1" applyProtection="1">
      <alignment horizontal="left" vertical="center"/>
    </xf>
    <xf numFmtId="165" fontId="6" fillId="0" borderId="0" xfId="12" applyFont="1" applyAlignment="1">
      <alignment horizontal="right" vertical="center"/>
    </xf>
    <xf numFmtId="165" fontId="6" fillId="0" borderId="0" xfId="12" applyFont="1" applyAlignment="1">
      <alignment vertical="center"/>
    </xf>
    <xf numFmtId="165" fontId="3" fillId="0" borderId="0" xfId="12" quotePrefix="1" applyFont="1" applyAlignment="1">
      <alignment horizontal="right" vertical="center"/>
    </xf>
    <xf numFmtId="165" fontId="7" fillId="0" borderId="0" xfId="12" quotePrefix="1" applyFont="1" applyAlignment="1">
      <alignment horizontal="right" vertical="center"/>
    </xf>
    <xf numFmtId="165" fontId="14" fillId="0" borderId="0" xfId="12" applyFont="1" applyAlignment="1">
      <alignment horizontal="right" vertical="center"/>
    </xf>
    <xf numFmtId="165" fontId="7" fillId="0" borderId="0" xfId="12" quotePrefix="1" applyFont="1" applyAlignment="1">
      <alignment horizontal="right" vertical="center" readingOrder="2"/>
    </xf>
    <xf numFmtId="0" fontId="2" fillId="0" borderId="0" xfId="0" applyFont="1" applyAlignment="1">
      <alignment vertical="center"/>
    </xf>
    <xf numFmtId="3" fontId="3" fillId="3" borderId="0" xfId="0" applyNumberFormat="1" applyFont="1" applyFill="1" applyBorder="1" applyAlignment="1">
      <alignment horizontal="right"/>
    </xf>
    <xf numFmtId="165" fontId="3" fillId="0" borderId="0" xfId="21" quotePrefix="1" applyFont="1" applyAlignment="1" applyProtection="1">
      <alignment horizontal="left" vertical="center"/>
    </xf>
    <xf numFmtId="3" fontId="3" fillId="4" borderId="0" xfId="7" applyNumberFormat="1" applyFont="1" applyFill="1" applyBorder="1" applyAlignment="1">
      <alignment horizontal="right" vertical="center"/>
    </xf>
    <xf numFmtId="0" fontId="3" fillId="0" borderId="0" xfId="7" applyFont="1" applyBorder="1" applyAlignment="1">
      <alignment vertical="center"/>
    </xf>
    <xf numFmtId="172" fontId="20" fillId="2" borderId="0" xfId="7" applyNumberFormat="1" applyFont="1" applyFill="1" applyBorder="1" applyAlignment="1">
      <alignment horizontal="right" vertical="center"/>
    </xf>
    <xf numFmtId="165" fontId="3" fillId="0" borderId="0" xfId="12" applyFont="1" applyBorder="1" applyAlignment="1">
      <alignment horizontal="right" vertical="center"/>
    </xf>
    <xf numFmtId="165" fontId="8" fillId="0" borderId="0" xfId="12" applyFont="1" applyAlignment="1">
      <alignment horizontal="right" vertical="center" readingOrder="2"/>
    </xf>
    <xf numFmtId="165" fontId="3" fillId="0" borderId="0" xfId="12" applyFont="1" applyAlignment="1" applyProtection="1">
      <alignment horizontal="left" vertical="center"/>
    </xf>
    <xf numFmtId="177" fontId="3" fillId="0" borderId="0" xfId="20" applyNumberFormat="1" applyFont="1" applyBorder="1" applyAlignment="1">
      <alignment horizontal="right" vertical="center"/>
    </xf>
    <xf numFmtId="177" fontId="3" fillId="0" borderId="0" xfId="12" applyNumberFormat="1" applyFont="1" applyAlignment="1">
      <alignment horizontal="right" vertical="center"/>
    </xf>
    <xf numFmtId="165" fontId="6" fillId="0" borderId="0" xfId="12" applyFont="1" applyAlignment="1" applyProtection="1">
      <alignment horizontal="left" vertical="center"/>
    </xf>
    <xf numFmtId="165" fontId="29" fillId="0" borderId="0" xfId="12" quotePrefix="1" applyFont="1" applyAlignment="1">
      <alignment horizontal="right" vertical="center" readingOrder="2"/>
    </xf>
    <xf numFmtId="3" fontId="8" fillId="0" borderId="0" xfId="0" applyNumberFormat="1" applyFont="1" applyAlignment="1">
      <alignment vertical="center"/>
    </xf>
    <xf numFmtId="167" fontId="14" fillId="0" borderId="0" xfId="12" applyNumberFormat="1" applyFont="1" applyAlignment="1">
      <alignment vertical="center"/>
    </xf>
    <xf numFmtId="3" fontId="6" fillId="0" borderId="0" xfId="12" applyNumberFormat="1" applyFont="1" applyAlignment="1">
      <alignment horizontal="right" vertical="center"/>
    </xf>
    <xf numFmtId="165" fontId="29" fillId="0" borderId="0" xfId="12" quotePrefix="1" applyFont="1" applyAlignment="1">
      <alignment horizontal="right" vertical="center"/>
    </xf>
    <xf numFmtId="165" fontId="7" fillId="0" borderId="0" xfId="12" applyFont="1" applyBorder="1" applyAlignment="1">
      <alignment vertical="center"/>
    </xf>
    <xf numFmtId="165" fontId="36" fillId="0" borderId="0" xfId="12" applyFont="1" applyAlignment="1">
      <alignment horizontal="right" vertical="center"/>
    </xf>
    <xf numFmtId="165" fontId="36" fillId="0" borderId="0" xfId="12" quotePrefix="1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165" fontId="8" fillId="0" borderId="0" xfId="12" applyFont="1" applyAlignment="1">
      <alignment horizontal="right" vertical="center"/>
    </xf>
    <xf numFmtId="166" fontId="3" fillId="0" borderId="0" xfId="22" applyNumberFormat="1" applyFont="1" applyAlignment="1">
      <alignment horizontal="right" vertical="center"/>
    </xf>
    <xf numFmtId="172" fontId="3" fillId="0" borderId="0" xfId="12" applyNumberFormat="1" applyFont="1" applyAlignment="1">
      <alignment horizontal="right" vertical="center"/>
    </xf>
    <xf numFmtId="172" fontId="3" fillId="5" borderId="0" xfId="12" applyNumberFormat="1" applyFont="1" applyFill="1" applyBorder="1" applyAlignment="1" applyProtection="1">
      <alignment horizontal="right" vertical="center"/>
    </xf>
    <xf numFmtId="166" fontId="3" fillId="0" borderId="0" xfId="0" applyNumberFormat="1" applyFont="1" applyAlignment="1">
      <alignment vertical="center"/>
    </xf>
    <xf numFmtId="166" fontId="6" fillId="0" borderId="0" xfId="22" applyNumberFormat="1" applyFont="1" applyAlignment="1">
      <alignment horizontal="right" vertical="center"/>
    </xf>
    <xf numFmtId="166" fontId="3" fillId="0" borderId="0" xfId="22" quotePrefix="1" applyNumberFormat="1" applyFont="1" applyAlignment="1">
      <alignment horizontal="right" vertical="center"/>
    </xf>
    <xf numFmtId="165" fontId="38" fillId="0" borderId="0" xfId="0" applyNumberFormat="1" applyFont="1" applyAlignment="1">
      <alignment horizontal="right" vertical="center"/>
    </xf>
    <xf numFmtId="165" fontId="38" fillId="0" borderId="0" xfId="0" applyNumberFormat="1" applyFont="1" applyAlignment="1">
      <alignment vertical="center"/>
    </xf>
    <xf numFmtId="165" fontId="27" fillId="0" borderId="0" xfId="0" applyNumberFormat="1" applyFont="1" applyAlignment="1">
      <alignment horizontal="right" vertical="center"/>
    </xf>
    <xf numFmtId="166" fontId="27" fillId="0" borderId="0" xfId="0" applyNumberFormat="1" applyFont="1" applyAlignment="1">
      <alignment horizontal="right" vertical="center"/>
    </xf>
    <xf numFmtId="166" fontId="9" fillId="0" borderId="0" xfId="0" applyNumberFormat="1" applyFont="1" applyAlignment="1">
      <alignment vertical="center"/>
    </xf>
    <xf numFmtId="0" fontId="16" fillId="3" borderId="0" xfId="0" applyFont="1" applyFill="1" applyBorder="1" applyAlignment="1">
      <alignment horizontal="left" vertical="center"/>
    </xf>
    <xf numFmtId="166" fontId="9" fillId="0" borderId="0" xfId="0" applyNumberFormat="1" applyFont="1" applyAlignment="1">
      <alignment horizontal="right" vertical="center" readingOrder="2"/>
    </xf>
    <xf numFmtId="166" fontId="6" fillId="0" borderId="0" xfId="17" applyNumberFormat="1" applyFont="1" applyBorder="1" applyAlignment="1" applyProtection="1">
      <alignment horizontal="right" vertical="center"/>
    </xf>
    <xf numFmtId="165" fontId="14" fillId="0" borderId="0" xfId="17" quotePrefix="1" applyFont="1" applyBorder="1" applyAlignment="1">
      <alignment horizontal="right" vertical="center"/>
    </xf>
    <xf numFmtId="165" fontId="6" fillId="0" borderId="0" xfId="17" applyFont="1" applyBorder="1" applyAlignment="1">
      <alignment vertical="center"/>
    </xf>
    <xf numFmtId="165" fontId="15" fillId="0" borderId="0" xfId="12" applyFont="1" applyAlignment="1">
      <alignment vertical="center"/>
    </xf>
    <xf numFmtId="165" fontId="4" fillId="0" borderId="0" xfId="12" quotePrefix="1" applyFont="1" applyAlignment="1" applyProtection="1">
      <alignment horizontal="right" vertical="center"/>
    </xf>
    <xf numFmtId="165" fontId="4" fillId="0" borderId="0" xfId="12" applyFont="1" applyAlignment="1">
      <alignment vertical="center"/>
    </xf>
    <xf numFmtId="165" fontId="4" fillId="0" borderId="0" xfId="12" applyFont="1" applyAlignment="1">
      <alignment horizontal="right" vertical="center"/>
    </xf>
    <xf numFmtId="165" fontId="6" fillId="0" borderId="0" xfId="0" applyNumberFormat="1" applyFont="1" applyAlignment="1">
      <alignment horizontal="left" vertical="center"/>
    </xf>
    <xf numFmtId="165" fontId="4" fillId="0" borderId="0" xfId="17" applyFont="1" applyAlignment="1">
      <alignment horizontal="right" vertical="center"/>
    </xf>
    <xf numFmtId="165" fontId="5" fillId="0" borderId="0" xfId="17" applyFont="1" applyAlignment="1">
      <alignment horizontal="right" vertical="center"/>
    </xf>
    <xf numFmtId="165" fontId="3" fillId="0" borderId="0" xfId="17" applyFont="1" applyAlignment="1">
      <alignment vertical="center"/>
    </xf>
    <xf numFmtId="165" fontId="3" fillId="0" borderId="0" xfId="17" applyFont="1" applyAlignment="1">
      <alignment horizontal="right" vertical="center"/>
    </xf>
    <xf numFmtId="165" fontId="7" fillId="0" borderId="0" xfId="17" quotePrefix="1" applyFont="1" applyAlignment="1" applyProtection="1">
      <alignment horizontal="left" vertical="center"/>
    </xf>
    <xf numFmtId="165" fontId="7" fillId="0" borderId="0" xfId="17" applyFont="1" applyAlignment="1" applyProtection="1">
      <alignment horizontal="right" vertical="center"/>
    </xf>
    <xf numFmtId="165" fontId="7" fillId="0" borderId="0" xfId="17" quotePrefix="1" applyFont="1" applyAlignment="1" applyProtection="1">
      <alignment horizontal="right" vertical="center"/>
    </xf>
    <xf numFmtId="165" fontId="3" fillId="0" borderId="0" xfId="17" applyFont="1" applyBorder="1" applyAlignment="1">
      <alignment vertical="center"/>
    </xf>
    <xf numFmtId="165" fontId="3" fillId="0" borderId="0" xfId="17" applyFont="1" applyBorder="1" applyAlignment="1">
      <alignment horizontal="right" vertical="center"/>
    </xf>
    <xf numFmtId="165" fontId="6" fillId="0" borderId="0" xfId="17" applyFont="1" applyAlignment="1">
      <alignment horizontal="right" vertical="center" readingOrder="2"/>
    </xf>
    <xf numFmtId="167" fontId="3" fillId="0" borderId="0" xfId="17" applyNumberFormat="1" applyFont="1" applyAlignment="1">
      <alignment horizontal="right" vertical="center"/>
    </xf>
    <xf numFmtId="165" fontId="6" fillId="0" borderId="0" xfId="17" applyFont="1" applyBorder="1" applyAlignment="1">
      <alignment horizontal="left" vertical="center"/>
    </xf>
    <xf numFmtId="165" fontId="6" fillId="0" borderId="0" xfId="17" applyFont="1" applyAlignment="1">
      <alignment horizontal="left" vertical="center"/>
    </xf>
    <xf numFmtId="165" fontId="6" fillId="0" borderId="0" xfId="17" applyFont="1" applyAlignment="1">
      <alignment horizontal="right" vertical="center"/>
    </xf>
    <xf numFmtId="1" fontId="11" fillId="0" borderId="0" xfId="163" quotePrefix="1" applyNumberFormat="1" applyFont="1" applyFill="1" applyAlignment="1">
      <alignment horizontal="right" vertical="center" readingOrder="2"/>
    </xf>
    <xf numFmtId="168" fontId="3" fillId="0" borderId="0" xfId="201" applyNumberFormat="1" applyFont="1" applyFill="1" applyBorder="1" applyAlignment="1" applyProtection="1">
      <alignment horizontal="center" vertical="center"/>
    </xf>
    <xf numFmtId="1" fontId="13" fillId="0" borderId="0" xfId="163" applyNumberFormat="1" applyFont="1" applyFill="1" applyAlignment="1">
      <alignment horizontal="right" vertical="center" indent="1" readingOrder="2"/>
    </xf>
    <xf numFmtId="0" fontId="8" fillId="0" borderId="0" xfId="188" applyFont="1" applyAlignment="1">
      <alignment horizontal="right" vertical="center" readingOrder="2"/>
    </xf>
    <xf numFmtId="0" fontId="3" fillId="0" borderId="0" xfId="14" quotePrefix="1" applyFont="1" applyFill="1" applyBorder="1" applyAlignment="1">
      <alignment horizontal="left" vertical="center"/>
    </xf>
    <xf numFmtId="1" fontId="11" fillId="0" borderId="0" xfId="163" applyNumberFormat="1" applyFont="1" applyFill="1" applyAlignment="1">
      <alignment horizontal="right" vertical="center"/>
    </xf>
    <xf numFmtId="1" fontId="13" fillId="0" borderId="0" xfId="163" applyNumberFormat="1" applyFont="1" applyFill="1" applyAlignment="1">
      <alignment horizontal="right" vertical="center" indent="1"/>
    </xf>
    <xf numFmtId="165" fontId="6" fillId="0" borderId="0" xfId="17" applyFont="1" applyBorder="1" applyAlignment="1">
      <alignment horizontal="center" vertical="center"/>
    </xf>
    <xf numFmtId="166" fontId="30" fillId="0" borderId="0" xfId="14" applyNumberFormat="1" applyFont="1" applyFill="1" applyAlignment="1" applyProtection="1">
      <alignment horizontal="left" vertical="center"/>
    </xf>
    <xf numFmtId="0" fontId="30" fillId="0" borderId="0" xfId="14" applyFont="1" applyFill="1" applyAlignment="1">
      <alignment horizontal="left" vertical="center"/>
    </xf>
    <xf numFmtId="0" fontId="3" fillId="0" borderId="0" xfId="200" quotePrefix="1" applyFont="1" applyAlignment="1">
      <alignment horizontal="left" vertical="center"/>
    </xf>
    <xf numFmtId="168" fontId="3" fillId="0" borderId="0" xfId="201" applyNumberFormat="1" applyFont="1" applyFill="1" applyBorder="1" applyAlignment="1" applyProtection="1">
      <alignment horizontal="right" vertical="center"/>
    </xf>
    <xf numFmtId="165" fontId="7" fillId="0" borderId="0" xfId="17" applyFont="1" applyAlignment="1" applyProtection="1">
      <alignment horizontal="left" vertical="center"/>
    </xf>
    <xf numFmtId="165" fontId="3" fillId="0" borderId="0" xfId="17" applyFont="1" applyAlignment="1">
      <alignment horizontal="center" vertical="center"/>
    </xf>
    <xf numFmtId="165" fontId="3" fillId="0" borderId="0" xfId="17" applyFont="1" applyAlignment="1">
      <alignment horizontal="left" vertical="center"/>
    </xf>
    <xf numFmtId="0" fontId="6" fillId="4" borderId="0" xfId="14" applyFont="1" applyFill="1" applyAlignment="1">
      <alignment vertical="center"/>
    </xf>
    <xf numFmtId="1" fontId="14" fillId="4" borderId="0" xfId="163" applyNumberFormat="1" applyFont="1" applyFill="1" applyBorder="1" applyAlignment="1">
      <alignment horizontal="right" vertical="center" readingOrder="2"/>
    </xf>
    <xf numFmtId="1" fontId="3" fillId="0" borderId="0" xfId="0" applyNumberFormat="1" applyFont="1" applyFill="1" applyBorder="1"/>
    <xf numFmtId="3" fontId="61" fillId="0" borderId="0" xfId="0" applyNumberFormat="1" applyFont="1" applyFill="1" applyBorder="1" applyAlignment="1">
      <alignment vertical="center"/>
    </xf>
    <xf numFmtId="166" fontId="6" fillId="4" borderId="0" xfId="14" quotePrefix="1" applyNumberFormat="1" applyFont="1" applyFill="1" applyAlignment="1" applyProtection="1">
      <alignment horizontal="left" vertical="center"/>
    </xf>
    <xf numFmtId="1" fontId="14" fillId="4" borderId="0" xfId="163" quotePrefix="1" applyNumberFormat="1" applyFont="1" applyFill="1" applyAlignment="1">
      <alignment horizontal="right" vertical="center"/>
    </xf>
    <xf numFmtId="166" fontId="6" fillId="4" borderId="0" xfId="14" applyNumberFormat="1" applyFont="1" applyFill="1" applyAlignment="1" applyProtection="1">
      <alignment horizontal="left" vertical="center"/>
    </xf>
    <xf numFmtId="1" fontId="14" fillId="4" borderId="0" xfId="163" applyNumberFormat="1" applyFont="1" applyFill="1" applyAlignment="1">
      <alignment horizontal="right" vertical="center" readingOrder="2"/>
    </xf>
    <xf numFmtId="1" fontId="14" fillId="4" borderId="0" xfId="163" quotePrefix="1" applyNumberFormat="1" applyFont="1" applyFill="1" applyBorder="1" applyAlignment="1">
      <alignment horizontal="right" vertical="center"/>
    </xf>
    <xf numFmtId="0" fontId="6" fillId="4" borderId="0" xfId="14" quotePrefix="1" applyFont="1" applyFill="1" applyAlignment="1">
      <alignment horizontal="left" vertical="center"/>
    </xf>
    <xf numFmtId="0" fontId="30" fillId="0" borderId="0" xfId="14" applyFont="1" applyAlignment="1">
      <alignment horizontal="left" vertical="center"/>
    </xf>
    <xf numFmtId="1" fontId="8" fillId="0" borderId="0" xfId="163" applyNumberFormat="1" applyFont="1" applyAlignment="1">
      <alignment horizontal="right" vertical="center" indent="1"/>
    </xf>
    <xf numFmtId="0" fontId="30" fillId="0" borderId="0" xfId="14" quotePrefix="1" applyFont="1" applyAlignment="1">
      <alignment horizontal="left" vertical="center"/>
    </xf>
    <xf numFmtId="0" fontId="6" fillId="0" borderId="0" xfId="195" applyNumberFormat="1" applyFont="1" applyAlignment="1" applyProtection="1">
      <alignment horizontal="left" vertical="center"/>
    </xf>
    <xf numFmtId="0" fontId="3" fillId="0" borderId="0" xfId="200" quotePrefix="1" applyFont="1" applyBorder="1" applyAlignment="1">
      <alignment horizontal="left" vertical="center"/>
    </xf>
    <xf numFmtId="168" fontId="3" fillId="0" borderId="0" xfId="201" applyNumberFormat="1" applyFont="1" applyFill="1" applyBorder="1" applyAlignment="1" applyProtection="1">
      <alignment horizontal="left" vertical="center"/>
    </xf>
    <xf numFmtId="165" fontId="3" fillId="0" borderId="0" xfId="249" applyNumberFormat="1" applyFont="1" applyAlignment="1">
      <alignment vertical="center"/>
    </xf>
    <xf numFmtId="165" fontId="16" fillId="0" borderId="0" xfId="17" applyFont="1" applyAlignment="1">
      <alignment vertical="center"/>
    </xf>
    <xf numFmtId="165" fontId="16" fillId="0" borderId="0" xfId="17" applyFont="1" applyAlignment="1" applyProtection="1">
      <alignment horizontal="left" vertical="center"/>
    </xf>
    <xf numFmtId="172" fontId="6" fillId="0" borderId="0" xfId="17" applyNumberFormat="1" applyFont="1" applyAlignment="1">
      <alignment horizontal="left" vertical="center"/>
    </xf>
    <xf numFmtId="172" fontId="6" fillId="0" borderId="0" xfId="17" applyNumberFormat="1" applyFont="1" applyAlignment="1">
      <alignment horizontal="center" vertical="center"/>
    </xf>
    <xf numFmtId="172" fontId="6" fillId="0" borderId="0" xfId="17" applyNumberFormat="1" applyFont="1" applyAlignment="1">
      <alignment horizontal="right" vertical="center"/>
    </xf>
    <xf numFmtId="167" fontId="3" fillId="0" borderId="0" xfId="17" quotePrefix="1" applyNumberFormat="1" applyFont="1" applyAlignment="1">
      <alignment horizontal="right" vertical="center" readingOrder="2"/>
    </xf>
    <xf numFmtId="0" fontId="5" fillId="0" borderId="0" xfId="200" applyFont="1" applyAlignment="1">
      <alignment vertical="center"/>
    </xf>
    <xf numFmtId="0" fontId="3" fillId="0" borderId="0" xfId="200" applyFont="1" applyAlignment="1">
      <alignment vertical="center"/>
    </xf>
    <xf numFmtId="165" fontId="7" fillId="0" borderId="0" xfId="17" applyFont="1" applyAlignment="1">
      <alignment vertical="center"/>
    </xf>
    <xf numFmtId="0" fontId="7" fillId="0" borderId="0" xfId="200" applyFont="1" applyAlignment="1">
      <alignment horizontal="right" vertical="center" readingOrder="2"/>
    </xf>
    <xf numFmtId="0" fontId="4" fillId="0" borderId="0" xfId="200" quotePrefix="1" applyFont="1" applyAlignment="1">
      <alignment horizontal="right" vertical="center" readingOrder="2"/>
    </xf>
    <xf numFmtId="167" fontId="3" fillId="0" borderId="0" xfId="0" applyNumberFormat="1" applyFont="1" applyAlignment="1">
      <alignment horizontal="left" vertical="center"/>
    </xf>
    <xf numFmtId="170" fontId="14" fillId="0" borderId="0" xfId="0" applyNumberFormat="1" applyFont="1" applyAlignment="1">
      <alignment horizontal="right" vertical="center"/>
    </xf>
    <xf numFmtId="3" fontId="6" fillId="19" borderId="0" xfId="201" applyNumberFormat="1" applyFont="1" applyFill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166" fontId="3" fillId="0" borderId="0" xfId="196" quotePrefix="1" applyNumberFormat="1" applyFont="1" applyAlignment="1" applyProtection="1">
      <alignment horizontal="left" vertical="center"/>
    </xf>
    <xf numFmtId="0" fontId="3" fillId="0" borderId="0" xfId="200" applyFont="1" applyAlignment="1">
      <alignment horizontal="right" vertical="center"/>
    </xf>
    <xf numFmtId="0" fontId="28" fillId="0" borderId="0" xfId="0" applyFont="1" applyAlignment="1">
      <alignment vertical="center"/>
    </xf>
    <xf numFmtId="1" fontId="3" fillId="0" borderId="0" xfId="201" applyNumberFormat="1" applyFont="1" applyFill="1" applyBorder="1" applyAlignment="1" applyProtection="1">
      <alignment horizontal="right" vertical="center"/>
    </xf>
    <xf numFmtId="0" fontId="18" fillId="0" borderId="0" xfId="0" applyFont="1" applyAlignment="1">
      <alignment vertical="center"/>
    </xf>
    <xf numFmtId="168" fontId="6" fillId="0" borderId="0" xfId="201" applyNumberFormat="1" applyFont="1" applyFill="1" applyBorder="1" applyAlignment="1" applyProtection="1">
      <alignment horizontal="right" vertical="center"/>
    </xf>
    <xf numFmtId="168" fontId="3" fillId="2" borderId="0" xfId="201" applyNumberFormat="1" applyFont="1" applyFill="1" applyBorder="1" applyAlignment="1" applyProtection="1">
      <alignment horizontal="right" vertical="center"/>
    </xf>
    <xf numFmtId="0" fontId="8" fillId="0" borderId="0" xfId="0" applyFont="1" applyAlignment="1">
      <alignment horizontal="right" vertical="center" readingOrder="2"/>
    </xf>
    <xf numFmtId="172" fontId="3" fillId="0" borderId="0" xfId="17" applyNumberFormat="1" applyFont="1" applyBorder="1" applyAlignment="1">
      <alignment horizontal="right" vertical="center"/>
    </xf>
    <xf numFmtId="165" fontId="3" fillId="0" borderId="0" xfId="199" quotePrefix="1" applyFont="1" applyAlignment="1" applyProtection="1">
      <alignment horizontal="left" vertical="center"/>
    </xf>
    <xf numFmtId="166" fontId="14" fillId="0" borderId="0" xfId="196" applyNumberFormat="1" applyFont="1" applyAlignment="1" applyProtection="1">
      <alignment horizontal="left" vertical="center"/>
    </xf>
    <xf numFmtId="172" fontId="6" fillId="0" borderId="0" xfId="17" applyNumberFormat="1" applyFont="1" applyAlignment="1">
      <alignment vertical="center"/>
    </xf>
    <xf numFmtId="165" fontId="3" fillId="0" borderId="0" xfId="199" applyFont="1" applyAlignment="1" applyProtection="1">
      <alignment horizontal="left" vertical="center"/>
    </xf>
    <xf numFmtId="165" fontId="6" fillId="0" borderId="0" xfId="17" applyFont="1" applyAlignment="1">
      <alignment vertical="center"/>
    </xf>
    <xf numFmtId="0" fontId="3" fillId="0" borderId="0" xfId="200" quotePrefix="1" applyFont="1" applyAlignment="1">
      <alignment horizontal="right" vertical="center"/>
    </xf>
    <xf numFmtId="167" fontId="3" fillId="0" borderId="0" xfId="17" applyNumberFormat="1" applyFont="1" applyAlignment="1">
      <alignment horizontal="left" vertical="center"/>
    </xf>
    <xf numFmtId="168" fontId="6" fillId="2" borderId="0" xfId="201" applyNumberFormat="1" applyFont="1" applyFill="1" applyBorder="1" applyAlignment="1" applyProtection="1">
      <alignment horizontal="right" vertical="center"/>
    </xf>
    <xf numFmtId="3" fontId="6" fillId="2" borderId="0" xfId="188" applyNumberFormat="1" applyFont="1" applyFill="1" applyBorder="1" applyAlignment="1" applyProtection="1">
      <alignment horizontal="right" vertical="center"/>
    </xf>
    <xf numFmtId="3" fontId="3" fillId="2" borderId="0" xfId="188" applyNumberFormat="1" applyFont="1" applyFill="1" applyBorder="1" applyAlignment="1" applyProtection="1">
      <alignment horizontal="right" vertical="center"/>
    </xf>
    <xf numFmtId="168" fontId="3" fillId="3" borderId="0" xfId="0" applyNumberFormat="1" applyFont="1" applyFill="1" applyBorder="1" applyAlignment="1">
      <alignment horizontal="left" vertical="center"/>
    </xf>
    <xf numFmtId="167" fontId="6" fillId="0" borderId="0" xfId="0" applyNumberFormat="1" applyFont="1" applyAlignment="1">
      <alignment vertical="center"/>
    </xf>
    <xf numFmtId="166" fontId="6" fillId="0" borderId="0" xfId="200" applyNumberFormat="1" applyFont="1" applyAlignment="1">
      <alignment horizontal="right" vertical="center"/>
    </xf>
    <xf numFmtId="167" fontId="6" fillId="0" borderId="0" xfId="17" applyNumberFormat="1" applyFont="1" applyAlignment="1">
      <alignment vertical="center"/>
    </xf>
    <xf numFmtId="165" fontId="14" fillId="0" borderId="0" xfId="17" applyFont="1" applyAlignment="1">
      <alignment horizontal="right" vertical="center"/>
    </xf>
    <xf numFmtId="167" fontId="16" fillId="0" borderId="0" xfId="17" applyNumberFormat="1" applyFont="1" applyAlignment="1">
      <alignment horizontal="left" vertical="center"/>
    </xf>
    <xf numFmtId="166" fontId="6" fillId="2" borderId="0" xfId="17" applyNumberFormat="1" applyFont="1" applyFill="1" applyBorder="1" applyAlignment="1">
      <alignment horizontal="right" vertical="center"/>
    </xf>
    <xf numFmtId="167" fontId="16" fillId="0" borderId="0" xfId="17" quotePrefix="1" applyNumberFormat="1" applyFont="1" applyAlignment="1">
      <alignment horizontal="left" vertical="center"/>
    </xf>
    <xf numFmtId="165" fontId="3" fillId="0" borderId="0" xfId="200" applyNumberFormat="1" applyFont="1" applyAlignment="1">
      <alignment horizontal="right" vertical="center"/>
    </xf>
    <xf numFmtId="165" fontId="5" fillId="0" borderId="0" xfId="17" applyFont="1" applyAlignment="1">
      <alignment vertical="center"/>
    </xf>
    <xf numFmtId="165" fontId="29" fillId="0" borderId="0" xfId="17" applyFont="1" applyAlignment="1">
      <alignment vertical="center"/>
    </xf>
    <xf numFmtId="165" fontId="7" fillId="0" borderId="0" xfId="17" quotePrefix="1" applyFont="1" applyAlignment="1">
      <alignment horizontal="right" vertical="center" readingOrder="2"/>
    </xf>
    <xf numFmtId="165" fontId="4" fillId="0" borderId="0" xfId="17" quotePrefix="1" applyFont="1" applyAlignment="1">
      <alignment horizontal="right" vertical="center"/>
    </xf>
    <xf numFmtId="165" fontId="29" fillId="0" borderId="0" xfId="17" applyFont="1" applyAlignment="1">
      <alignment horizontal="right" vertical="center"/>
    </xf>
    <xf numFmtId="165" fontId="4" fillId="0" borderId="0" xfId="17" applyFont="1" applyAlignment="1">
      <alignment vertical="center" readingOrder="2"/>
    </xf>
    <xf numFmtId="49" fontId="9" fillId="0" borderId="0" xfId="0" applyNumberFormat="1" applyFont="1" applyAlignment="1">
      <alignment horizontal="right" vertical="center"/>
    </xf>
    <xf numFmtId="0" fontId="61" fillId="0" borderId="0" xfId="19" applyFont="1" applyAlignment="1">
      <alignment vertical="center"/>
    </xf>
    <xf numFmtId="0" fontId="61" fillId="0" borderId="0" xfId="19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166" fontId="3" fillId="0" borderId="0" xfId="203" quotePrefix="1" applyNumberFormat="1" applyFont="1" applyAlignment="1">
      <alignment horizontal="left" vertical="center"/>
    </xf>
    <xf numFmtId="166" fontId="3" fillId="0" borderId="0" xfId="17" applyNumberFormat="1" applyFont="1" applyFill="1" applyBorder="1" applyAlignment="1" applyProtection="1">
      <alignment horizontal="right" vertical="center"/>
    </xf>
    <xf numFmtId="3" fontId="3" fillId="20" borderId="0" xfId="248" applyNumberFormat="1" applyFont="1" applyFill="1" applyBorder="1" applyAlignment="1" applyProtection="1">
      <alignment horizontal="right" vertical="center"/>
    </xf>
    <xf numFmtId="165" fontId="8" fillId="0" borderId="0" xfId="17" quotePrefix="1" applyFont="1" applyAlignment="1">
      <alignment horizontal="right" vertical="center"/>
    </xf>
    <xf numFmtId="170" fontId="3" fillId="0" borderId="0" xfId="17" applyNumberFormat="1" applyFont="1" applyAlignment="1">
      <alignment horizontal="right" vertical="center"/>
    </xf>
    <xf numFmtId="165" fontId="8" fillId="0" borderId="0" xfId="199" applyFont="1" applyAlignment="1" applyProtection="1">
      <alignment horizontal="left" vertical="center"/>
    </xf>
    <xf numFmtId="172" fontId="3" fillId="0" borderId="0" xfId="0" applyNumberFormat="1" applyFont="1" applyAlignment="1">
      <alignment horizontal="right" vertical="center"/>
    </xf>
    <xf numFmtId="172" fontId="3" fillId="0" borderId="0" xfId="0" applyNumberFormat="1" applyFont="1" applyAlignment="1">
      <alignment vertical="center"/>
    </xf>
    <xf numFmtId="167" fontId="16" fillId="0" borderId="0" xfId="0" applyNumberFormat="1" applyFont="1" applyAlignment="1">
      <alignment horizontal="left" vertical="center"/>
    </xf>
    <xf numFmtId="166" fontId="6" fillId="3" borderId="0" xfId="0" applyNumberFormat="1" applyFont="1" applyFill="1" applyBorder="1" applyAlignment="1">
      <alignment vertical="center"/>
    </xf>
    <xf numFmtId="165" fontId="3" fillId="0" borderId="0" xfId="194" applyFont="1" applyAlignment="1">
      <alignment horizontal="right" vertical="center"/>
    </xf>
    <xf numFmtId="165" fontId="3" fillId="0" borderId="0" xfId="194" applyFont="1" applyAlignment="1">
      <alignment vertical="center"/>
    </xf>
    <xf numFmtId="165" fontId="6" fillId="0" borderId="0" xfId="17" quotePrefix="1" applyFont="1" applyBorder="1" applyAlignment="1" applyProtection="1">
      <alignment horizontal="left" vertical="center"/>
    </xf>
    <xf numFmtId="167" fontId="9" fillId="2" borderId="0" xfId="17" applyNumberFormat="1" applyFont="1" applyFill="1" applyBorder="1" applyAlignment="1">
      <alignment horizontal="right" vertical="center"/>
    </xf>
    <xf numFmtId="167" fontId="9" fillId="2" borderId="0" xfId="17" applyNumberFormat="1" applyFont="1" applyFill="1" applyBorder="1" applyAlignment="1">
      <alignment vertical="center"/>
    </xf>
    <xf numFmtId="167" fontId="3" fillId="0" borderId="0" xfId="17" applyNumberFormat="1" applyFont="1" applyAlignment="1">
      <alignment vertical="center"/>
    </xf>
    <xf numFmtId="167" fontId="4" fillId="2" borderId="0" xfId="17" applyNumberFormat="1" applyFont="1" applyFill="1" applyAlignment="1">
      <alignment horizontal="right" vertical="center"/>
    </xf>
    <xf numFmtId="167" fontId="3" fillId="2" borderId="0" xfId="17" applyNumberFormat="1" applyFont="1" applyFill="1" applyAlignment="1">
      <alignment vertical="center"/>
    </xf>
    <xf numFmtId="167" fontId="7" fillId="2" borderId="0" xfId="17" quotePrefix="1" applyNumberFormat="1" applyFont="1" applyFill="1" applyBorder="1" applyAlignment="1" applyProtection="1">
      <alignment horizontal="left" vertical="center"/>
    </xf>
    <xf numFmtId="167" fontId="27" fillId="2" borderId="0" xfId="17" applyNumberFormat="1" applyFont="1" applyFill="1" applyBorder="1" applyAlignment="1">
      <alignment horizontal="right" vertical="center"/>
    </xf>
    <xf numFmtId="167" fontId="27" fillId="2" borderId="0" xfId="17" applyNumberFormat="1" applyFont="1" applyFill="1" applyBorder="1" applyAlignment="1">
      <alignment vertical="center"/>
    </xf>
    <xf numFmtId="2" fontId="7" fillId="2" borderId="0" xfId="17" quotePrefix="1" applyNumberFormat="1" applyFont="1" applyFill="1" applyAlignment="1">
      <alignment horizontal="right" vertical="center" readingOrder="2"/>
    </xf>
    <xf numFmtId="167" fontId="29" fillId="2" borderId="0" xfId="17" applyNumberFormat="1" applyFont="1" applyFill="1" applyBorder="1" applyAlignment="1">
      <alignment horizontal="right" vertical="center"/>
    </xf>
    <xf numFmtId="167" fontId="29" fillId="2" borderId="0" xfId="17" applyNumberFormat="1" applyFont="1" applyFill="1" applyBorder="1" applyAlignment="1">
      <alignment vertical="center"/>
    </xf>
    <xf numFmtId="167" fontId="29" fillId="0" borderId="0" xfId="17" applyNumberFormat="1" applyFont="1" applyAlignment="1">
      <alignment vertical="center"/>
    </xf>
    <xf numFmtId="165" fontId="4" fillId="0" borderId="0" xfId="17" applyFont="1" applyAlignment="1">
      <alignment horizontal="right" vertical="center" readingOrder="2"/>
    </xf>
    <xf numFmtId="167" fontId="29" fillId="2" borderId="0" xfId="17" applyNumberFormat="1" applyFont="1" applyFill="1" applyBorder="1" applyAlignment="1" applyProtection="1">
      <alignment horizontal="left" vertical="center"/>
    </xf>
    <xf numFmtId="165" fontId="6" fillId="0" borderId="0" xfId="17" quotePrefix="1" applyFont="1" applyAlignment="1">
      <alignment horizontal="right" vertical="center"/>
    </xf>
    <xf numFmtId="166" fontId="63" fillId="0" borderId="0" xfId="196" quotePrefix="1" applyNumberFormat="1" applyFont="1" applyAlignment="1" applyProtection="1">
      <alignment horizontal="right" vertical="center"/>
    </xf>
    <xf numFmtId="167" fontId="6" fillId="0" borderId="0" xfId="17" applyNumberFormat="1" applyFont="1" applyBorder="1" applyAlignment="1" applyProtection="1">
      <alignment horizontal="right" vertical="center"/>
    </xf>
    <xf numFmtId="167" fontId="9" fillId="0" borderId="0" xfId="17" applyNumberFormat="1" applyFont="1" applyBorder="1" applyAlignment="1">
      <alignment vertical="center"/>
    </xf>
    <xf numFmtId="167" fontId="6" fillId="0" borderId="0" xfId="17" applyNumberFormat="1" applyFont="1" applyBorder="1" applyAlignment="1">
      <alignment horizontal="right" vertical="center"/>
    </xf>
    <xf numFmtId="167" fontId="9" fillId="0" borderId="0" xfId="17" applyNumberFormat="1" applyFont="1" applyBorder="1" applyAlignment="1" applyProtection="1">
      <alignment horizontal="left" vertical="center"/>
    </xf>
    <xf numFmtId="167" fontId="9" fillId="0" borderId="0" xfId="17" applyNumberFormat="1" applyFont="1" applyBorder="1" applyAlignment="1">
      <alignment horizontal="right" vertical="center"/>
    </xf>
    <xf numFmtId="3" fontId="8" fillId="0" borderId="0" xfId="17" applyNumberFormat="1" applyFont="1" applyBorder="1" applyAlignment="1">
      <alignment horizontal="right" vertical="center"/>
    </xf>
    <xf numFmtId="167" fontId="8" fillId="0" borderId="0" xfId="17" quotePrefix="1" applyNumberFormat="1" applyFont="1" applyAlignment="1">
      <alignment horizontal="right" vertical="center"/>
    </xf>
    <xf numFmtId="0" fontId="61" fillId="0" borderId="0" xfId="0" applyNumberFormat="1" applyFont="1" applyBorder="1" applyAlignment="1">
      <alignment horizontal="center" vertical="center"/>
    </xf>
    <xf numFmtId="167" fontId="3" fillId="0" borderId="0" xfId="17" applyNumberFormat="1" applyFont="1" applyBorder="1" applyAlignment="1">
      <alignment vertical="center"/>
    </xf>
    <xf numFmtId="0" fontId="61" fillId="0" borderId="0" xfId="0" applyNumberFormat="1" applyFont="1" applyBorder="1" applyAlignment="1">
      <alignment horizontal="center"/>
    </xf>
    <xf numFmtId="165" fontId="3" fillId="0" borderId="0" xfId="17" applyFont="1" applyAlignment="1">
      <alignment vertical="center" readingOrder="2"/>
    </xf>
    <xf numFmtId="167" fontId="8" fillId="0" borderId="0" xfId="17" applyNumberFormat="1" applyFont="1" applyAlignment="1">
      <alignment horizontal="right" vertical="center"/>
    </xf>
    <xf numFmtId="0" fontId="61" fillId="0" borderId="0" xfId="0" applyNumberFormat="1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center"/>
    </xf>
    <xf numFmtId="167" fontId="8" fillId="0" borderId="0" xfId="17" quotePrefix="1" applyNumberFormat="1" applyFont="1" applyAlignment="1">
      <alignment horizontal="right" vertical="center" readingOrder="2"/>
    </xf>
    <xf numFmtId="167" fontId="8" fillId="0" borderId="0" xfId="17" applyNumberFormat="1" applyFont="1" applyAlignment="1">
      <alignment horizontal="right" vertical="center" readingOrder="2"/>
    </xf>
    <xf numFmtId="167" fontId="6" fillId="0" borderId="0" xfId="17" applyNumberFormat="1" applyFont="1" applyAlignment="1">
      <alignment horizontal="right" vertical="center"/>
    </xf>
    <xf numFmtId="0" fontId="61" fillId="0" borderId="0" xfId="0" applyNumberFormat="1" applyFont="1" applyAlignment="1">
      <alignment horizontal="center"/>
    </xf>
    <xf numFmtId="167" fontId="8" fillId="0" borderId="0" xfId="17" quotePrefix="1" applyNumberFormat="1" applyFont="1" applyBorder="1" applyAlignment="1">
      <alignment horizontal="right" vertical="center"/>
    </xf>
    <xf numFmtId="0" fontId="61" fillId="0" borderId="0" xfId="0" applyFont="1" applyAlignment="1">
      <alignment horizontal="center" vertical="center"/>
    </xf>
    <xf numFmtId="0" fontId="62" fillId="0" borderId="0" xfId="0" applyFont="1" applyAlignment="1">
      <alignment horizontal="right" vertical="center"/>
    </xf>
    <xf numFmtId="167" fontId="14" fillId="0" borderId="0" xfId="17" applyNumberFormat="1" applyFont="1" applyAlignment="1">
      <alignment horizontal="left" vertical="center"/>
    </xf>
    <xf numFmtId="3" fontId="6" fillId="0" borderId="0" xfId="188" applyNumberFormat="1" applyFont="1" applyAlignment="1">
      <alignment vertical="center"/>
    </xf>
    <xf numFmtId="167" fontId="14" fillId="0" borderId="0" xfId="17" applyNumberFormat="1" applyFont="1" applyAlignment="1">
      <alignment horizontal="right" vertical="center"/>
    </xf>
    <xf numFmtId="3" fontId="6" fillId="0" borderId="0" xfId="188" applyNumberFormat="1" applyFont="1" applyAlignment="1">
      <alignment horizontal="center" vertical="center"/>
    </xf>
    <xf numFmtId="167" fontId="8" fillId="0" borderId="0" xfId="17" applyNumberFormat="1" applyFont="1" applyAlignment="1">
      <alignment vertical="center"/>
    </xf>
    <xf numFmtId="166" fontId="17" fillId="0" borderId="0" xfId="196" quotePrefix="1" applyNumberFormat="1" applyFont="1" applyAlignment="1" applyProtection="1">
      <alignment horizontal="center" vertical="center"/>
    </xf>
    <xf numFmtId="166" fontId="17" fillId="0" borderId="0" xfId="196" applyNumberFormat="1" applyFont="1" applyAlignment="1" applyProtection="1">
      <alignment horizontal="center" vertical="center"/>
    </xf>
    <xf numFmtId="166" fontId="14" fillId="0" borderId="0" xfId="196" quotePrefix="1" applyNumberFormat="1" applyFont="1" applyAlignment="1" applyProtection="1">
      <alignment horizontal="center" vertical="center"/>
    </xf>
    <xf numFmtId="166" fontId="14" fillId="0" borderId="0" xfId="196" applyNumberFormat="1" applyFont="1" applyAlignment="1" applyProtection="1">
      <alignment horizontal="center" vertical="center"/>
    </xf>
    <xf numFmtId="0" fontId="0" fillId="0" borderId="0" xfId="0" applyNumberFormat="1"/>
    <xf numFmtId="167" fontId="8" fillId="0" borderId="0" xfId="17" applyNumberFormat="1" applyFont="1" applyFill="1" applyAlignment="1">
      <alignment horizontal="left" vertical="center"/>
    </xf>
    <xf numFmtId="167" fontId="8" fillId="0" borderId="0" xfId="17" applyNumberFormat="1" applyFont="1" applyAlignment="1">
      <alignment horizontal="left" vertical="center"/>
    </xf>
    <xf numFmtId="3" fontId="14" fillId="0" borderId="0" xfId="17" applyNumberFormat="1" applyFont="1" applyBorder="1" applyAlignment="1">
      <alignment horizontal="right" vertical="center"/>
    </xf>
    <xf numFmtId="3" fontId="14" fillId="0" borderId="0" xfId="17" applyNumberFormat="1" applyFont="1" applyBorder="1" applyAlignment="1">
      <alignment vertical="center"/>
    </xf>
    <xf numFmtId="3" fontId="14" fillId="0" borderId="0" xfId="204" applyNumberFormat="1" applyFont="1" applyBorder="1" applyAlignment="1">
      <alignment vertical="center"/>
    </xf>
    <xf numFmtId="0" fontId="16" fillId="0" borderId="0" xfId="188" applyFont="1" applyAlignment="1">
      <alignment vertical="center"/>
    </xf>
    <xf numFmtId="0" fontId="3" fillId="0" borderId="0" xfId="188" applyFont="1" applyAlignment="1">
      <alignment horizontal="right" vertical="center" readingOrder="2"/>
    </xf>
    <xf numFmtId="3" fontId="6" fillId="2" borderId="0" xfId="17" applyNumberFormat="1" applyFont="1" applyFill="1" applyBorder="1" applyAlignment="1">
      <alignment horizontal="right" vertical="center"/>
    </xf>
    <xf numFmtId="3" fontId="3" fillId="0" borderId="0" xfId="17" applyNumberFormat="1" applyFont="1" applyAlignment="1">
      <alignment vertical="center"/>
    </xf>
    <xf numFmtId="3" fontId="3" fillId="0" borderId="0" xfId="204" applyNumberFormat="1" applyFont="1" applyBorder="1" applyAlignment="1">
      <alignment horizontal="right" vertical="center"/>
    </xf>
    <xf numFmtId="0" fontId="16" fillId="0" borderId="0" xfId="188" quotePrefix="1" applyFont="1" applyAlignment="1">
      <alignment horizontal="right" vertical="center" readingOrder="2"/>
    </xf>
    <xf numFmtId="1" fontId="3" fillId="0" borderId="0" xfId="202" applyNumberFormat="1" applyFont="1" applyAlignment="1">
      <alignment vertical="center"/>
    </xf>
    <xf numFmtId="167" fontId="15" fillId="0" borderId="0" xfId="17" applyNumberFormat="1" applyFont="1" applyAlignment="1">
      <alignment horizontal="center" vertical="center"/>
    </xf>
    <xf numFmtId="164" fontId="4" fillId="0" borderId="0" xfId="2" applyFont="1" applyAlignment="1">
      <alignment horizontal="right" vertical="center"/>
    </xf>
    <xf numFmtId="165" fontId="7" fillId="0" borderId="0" xfId="17" applyFont="1" applyAlignment="1">
      <alignment horizontal="right" vertical="center" readingOrder="2"/>
    </xf>
    <xf numFmtId="165" fontId="7" fillId="0" borderId="0" xfId="17" applyFont="1" applyAlignment="1">
      <alignment horizontal="right" vertical="center"/>
    </xf>
    <xf numFmtId="165" fontId="4" fillId="0" borderId="0" xfId="17" quotePrefix="1" applyFont="1" applyAlignment="1">
      <alignment horizontal="right" vertical="center" readingOrder="2"/>
    </xf>
    <xf numFmtId="165" fontId="7" fillId="0" borderId="0" xfId="17" quotePrefix="1" applyFont="1" applyAlignment="1">
      <alignment horizontal="left" vertical="center"/>
    </xf>
    <xf numFmtId="165" fontId="7" fillId="0" borderId="0" xfId="17" quotePrefix="1" applyFont="1" applyAlignment="1">
      <alignment horizontal="right" vertical="center"/>
    </xf>
    <xf numFmtId="165" fontId="6" fillId="0" borderId="0" xfId="17" quotePrefix="1" applyFont="1" applyAlignment="1">
      <alignment horizontal="right" vertical="center" readingOrder="2"/>
    </xf>
    <xf numFmtId="165" fontId="6" fillId="0" borderId="0" xfId="17" quotePrefix="1" applyFont="1" applyBorder="1" applyAlignment="1" applyProtection="1">
      <alignment horizontal="right" vertical="center"/>
    </xf>
    <xf numFmtId="165" fontId="6" fillId="0" borderId="0" xfId="17" applyFont="1" applyBorder="1" applyAlignment="1" applyProtection="1">
      <alignment horizontal="right" vertical="center"/>
    </xf>
    <xf numFmtId="165" fontId="8" fillId="0" borderId="0" xfId="17" applyFont="1" applyBorder="1" applyAlignment="1">
      <alignment vertical="center"/>
    </xf>
    <xf numFmtId="1" fontId="14" fillId="0" borderId="0" xfId="163" quotePrefix="1" applyNumberFormat="1" applyFont="1" applyFill="1" applyAlignment="1">
      <alignment horizontal="right" vertical="center" readingOrder="2"/>
    </xf>
    <xf numFmtId="1" fontId="8" fillId="0" borderId="0" xfId="163" applyNumberFormat="1" applyFont="1" applyFill="1" applyAlignment="1">
      <alignment horizontal="right" vertical="center" indent="1" readingOrder="2"/>
    </xf>
    <xf numFmtId="166" fontId="8" fillId="0" borderId="0" xfId="196" applyNumberFormat="1" applyFont="1" applyAlignment="1">
      <alignment horizontal="right" vertical="center"/>
    </xf>
    <xf numFmtId="165" fontId="3" fillId="0" borderId="0" xfId="16" applyFont="1" applyFill="1" applyAlignment="1">
      <alignment vertical="center"/>
    </xf>
    <xf numFmtId="166" fontId="3" fillId="0" borderId="0" xfId="17" applyNumberFormat="1" applyFont="1" applyBorder="1" applyAlignment="1" applyProtection="1">
      <alignment horizontal="right" vertical="center"/>
    </xf>
    <xf numFmtId="1" fontId="14" fillId="0" borderId="0" xfId="163" applyNumberFormat="1" applyFont="1" applyFill="1" applyAlignment="1">
      <alignment horizontal="right" vertical="center"/>
    </xf>
    <xf numFmtId="1" fontId="8" fillId="0" borderId="0" xfId="163" applyNumberFormat="1" applyFont="1" applyFill="1" applyAlignment="1">
      <alignment horizontal="right" vertical="center" indent="1"/>
    </xf>
    <xf numFmtId="166" fontId="3" fillId="0" borderId="0" xfId="14" quotePrefix="1" applyNumberFormat="1" applyFont="1" applyFill="1" applyAlignment="1" applyProtection="1">
      <alignment horizontal="left" vertical="center"/>
    </xf>
    <xf numFmtId="166" fontId="3" fillId="0" borderId="0" xfId="14" applyNumberFormat="1" applyFont="1" applyFill="1" applyAlignment="1" applyProtection="1">
      <alignment horizontal="left" vertical="center"/>
    </xf>
    <xf numFmtId="0" fontId="3" fillId="0" borderId="0" xfId="14" applyFont="1" applyFill="1" applyAlignment="1">
      <alignment horizontal="left" vertical="center"/>
    </xf>
    <xf numFmtId="168" fontId="3" fillId="0" borderId="0" xfId="0" applyNumberFormat="1" applyFont="1" applyFill="1" applyBorder="1" applyAlignment="1">
      <alignment horizontal="right" vertical="center"/>
    </xf>
    <xf numFmtId="1" fontId="8" fillId="0" borderId="0" xfId="188" applyNumberFormat="1" applyFont="1" applyAlignment="1">
      <alignment horizontal="right" vertical="center"/>
    </xf>
    <xf numFmtId="165" fontId="16" fillId="0" borderId="0" xfId="17" quotePrefix="1" applyFont="1" applyBorder="1" applyAlignment="1" applyProtection="1">
      <alignment horizontal="left" vertical="center"/>
    </xf>
    <xf numFmtId="3" fontId="16" fillId="0" borderId="0" xfId="17" quotePrefix="1" applyNumberFormat="1" applyFont="1" applyBorder="1" applyAlignment="1" applyProtection="1">
      <alignment horizontal="right" vertical="center"/>
    </xf>
    <xf numFmtId="165" fontId="6" fillId="0" borderId="0" xfId="17" applyFont="1" applyBorder="1" applyAlignment="1" applyProtection="1">
      <alignment horizontal="left" vertical="center"/>
    </xf>
    <xf numFmtId="165" fontId="3" fillId="0" borderId="0" xfId="17" applyFont="1" applyBorder="1" applyAlignment="1" applyProtection="1">
      <alignment horizontal="left" vertical="center"/>
    </xf>
    <xf numFmtId="165" fontId="3" fillId="0" borderId="0" xfId="17" applyFont="1" applyBorder="1" applyAlignment="1" applyProtection="1">
      <alignment horizontal="right" vertical="center"/>
    </xf>
    <xf numFmtId="3" fontId="6" fillId="2" borderId="0" xfId="188" applyNumberFormat="1" applyFont="1" applyFill="1" applyBorder="1" applyAlignment="1" applyProtection="1">
      <alignment vertical="center"/>
    </xf>
    <xf numFmtId="3" fontId="6" fillId="0" borderId="0" xfId="17" applyNumberFormat="1" applyFont="1" applyBorder="1" applyAlignment="1">
      <alignment horizontal="right" vertical="center"/>
    </xf>
    <xf numFmtId="0" fontId="3" fillId="0" borderId="0" xfId="14" applyFont="1" applyAlignment="1">
      <alignment horizontal="left" vertical="center"/>
    </xf>
    <xf numFmtId="0" fontId="3" fillId="0" borderId="0" xfId="14" quotePrefix="1" applyFont="1" applyAlignment="1">
      <alignment horizontal="left" vertical="center"/>
    </xf>
    <xf numFmtId="0" fontId="3" fillId="0" borderId="0" xfId="188" quotePrefix="1" applyFont="1" applyAlignment="1">
      <alignment horizontal="right" vertical="center" readingOrder="2"/>
    </xf>
    <xf numFmtId="178" fontId="15" fillId="0" borderId="0" xfId="17" applyNumberFormat="1" applyFont="1" applyAlignment="1">
      <alignment horizontal="center" vertical="center"/>
    </xf>
    <xf numFmtId="0" fontId="3" fillId="0" borderId="0" xfId="202" applyFont="1" applyFill="1" applyBorder="1" applyAlignment="1">
      <alignment vertical="center"/>
    </xf>
    <xf numFmtId="0" fontId="7" fillId="0" borderId="0" xfId="202" quotePrefix="1" applyFont="1" applyFill="1" applyBorder="1" applyAlignment="1" applyProtection="1">
      <alignment horizontal="left" vertical="center"/>
    </xf>
    <xf numFmtId="0" fontId="3" fillId="0" borderId="0" xfId="202" applyFont="1" applyAlignment="1">
      <alignment vertical="center"/>
    </xf>
    <xf numFmtId="0" fontId="16" fillId="0" borderId="0" xfId="202" applyFont="1" applyFill="1" applyBorder="1" applyAlignment="1" applyProtection="1">
      <alignment horizontal="right" vertical="center"/>
    </xf>
    <xf numFmtId="0" fontId="3" fillId="0" borderId="0" xfId="202" applyFont="1" applyFill="1" applyBorder="1" applyAlignment="1">
      <alignment horizontal="right" vertical="center"/>
    </xf>
    <xf numFmtId="167" fontId="7" fillId="0" borderId="0" xfId="17" applyNumberFormat="1" applyFont="1" applyFill="1" applyAlignment="1">
      <alignment horizontal="right" vertical="center" readingOrder="2"/>
    </xf>
    <xf numFmtId="0" fontId="6" fillId="0" borderId="0" xfId="202" applyFont="1" applyFill="1" applyBorder="1" applyAlignment="1" applyProtection="1">
      <alignment horizontal="right" vertical="center"/>
    </xf>
    <xf numFmtId="0" fontId="6" fillId="0" borderId="0" xfId="202" applyFont="1" applyFill="1" applyBorder="1" applyAlignment="1" applyProtection="1">
      <alignment horizontal="center" vertical="center"/>
    </xf>
    <xf numFmtId="0" fontId="64" fillId="0" borderId="0" xfId="0" applyFont="1" applyAlignment="1">
      <alignment wrapText="1"/>
    </xf>
    <xf numFmtId="1" fontId="3" fillId="0" borderId="0" xfId="202" applyNumberFormat="1" applyFont="1" applyFill="1" applyBorder="1" applyAlignment="1">
      <alignment vertical="center"/>
    </xf>
    <xf numFmtId="0" fontId="62" fillId="0" borderId="0" xfId="0" applyFont="1" applyAlignment="1">
      <alignment wrapText="1"/>
    </xf>
    <xf numFmtId="0" fontId="3" fillId="0" borderId="0" xfId="0" applyFont="1" applyFill="1" applyBorder="1" applyAlignment="1">
      <alignment horizontal="right" vertical="center"/>
    </xf>
    <xf numFmtId="3" fontId="3" fillId="0" borderId="0" xfId="188" applyNumberFormat="1" applyFont="1" applyFill="1" applyBorder="1" applyAlignment="1">
      <alignment horizontal="right" vertical="center"/>
    </xf>
    <xf numFmtId="1" fontId="3" fillId="0" borderId="0" xfId="202" applyNumberFormat="1" applyFont="1" applyFill="1" applyBorder="1" applyAlignment="1">
      <alignment horizontal="right" vertical="center"/>
    </xf>
    <xf numFmtId="166" fontId="8" fillId="0" borderId="0" xfId="202" quotePrefix="1" applyNumberFormat="1" applyFont="1" applyAlignment="1">
      <alignment horizontal="left" vertical="center"/>
    </xf>
    <xf numFmtId="166" fontId="6" fillId="0" borderId="0" xfId="17" applyNumberFormat="1" applyFont="1" applyFill="1" applyBorder="1" applyAlignment="1" applyProtection="1">
      <alignment horizontal="right" vertical="center"/>
    </xf>
    <xf numFmtId="0" fontId="3" fillId="0" borderId="0" xfId="0" applyFont="1" applyBorder="1" applyAlignment="1">
      <alignment horizontal="right" vertical="center"/>
    </xf>
    <xf numFmtId="165" fontId="6" fillId="0" borderId="0" xfId="249" applyNumberFormat="1" applyFont="1" applyAlignment="1">
      <alignment vertical="center"/>
    </xf>
    <xf numFmtId="3" fontId="6" fillId="0" borderId="0" xfId="188" applyNumberFormat="1" applyFont="1" applyFill="1" applyBorder="1" applyAlignment="1">
      <alignment horizontal="right" vertical="center"/>
    </xf>
    <xf numFmtId="1" fontId="17" fillId="0" borderId="0" xfId="188" applyNumberFormat="1" applyFont="1" applyAlignment="1">
      <alignment horizontal="right" vertical="center" readingOrder="2"/>
    </xf>
    <xf numFmtId="0" fontId="16" fillId="0" borderId="0" xfId="202" applyFont="1" applyFill="1" applyBorder="1" applyAlignment="1">
      <alignment vertical="center"/>
    </xf>
    <xf numFmtId="166" fontId="6" fillId="0" borderId="0" xfId="202" applyNumberFormat="1" applyFont="1" applyFill="1" applyBorder="1" applyAlignment="1" applyProtection="1">
      <alignment horizontal="right" vertical="center"/>
    </xf>
    <xf numFmtId="167" fontId="3" fillId="0" borderId="0" xfId="17" applyNumberFormat="1" applyFont="1" applyAlignment="1">
      <alignment horizontal="right" vertical="center" readingOrder="2"/>
    </xf>
    <xf numFmtId="1" fontId="6" fillId="0" borderId="0" xfId="202" applyNumberFormat="1" applyFont="1" applyFill="1" applyBorder="1" applyAlignment="1" applyProtection="1">
      <alignment horizontal="right" vertical="center"/>
    </xf>
    <xf numFmtId="0" fontId="3" fillId="0" borderId="0" xfId="202" applyFont="1" applyFill="1" applyBorder="1" applyAlignment="1">
      <alignment horizontal="right" vertical="center" readingOrder="2"/>
    </xf>
    <xf numFmtId="1" fontId="15" fillId="0" borderId="0" xfId="202" applyNumberFormat="1" applyFont="1" applyFill="1" applyBorder="1" applyAlignment="1">
      <alignment horizontal="center" vertical="center"/>
    </xf>
    <xf numFmtId="165" fontId="8" fillId="0" borderId="0" xfId="250" applyFont="1" applyAlignment="1">
      <alignment horizontal="right" vertical="center"/>
    </xf>
    <xf numFmtId="165" fontId="3" fillId="0" borderId="0" xfId="12" applyFont="1" applyAlignment="1" applyProtection="1">
      <alignment horizontal="center" vertical="center"/>
    </xf>
    <xf numFmtId="165" fontId="3" fillId="0" borderId="0" xfId="12" applyFont="1" applyAlignment="1">
      <alignment horizontal="center" vertical="center"/>
    </xf>
    <xf numFmtId="167" fontId="7" fillId="0" borderId="0" xfId="17" quotePrefix="1" applyNumberFormat="1" applyFont="1" applyAlignment="1" applyProtection="1">
      <alignment horizontal="left" vertical="center"/>
    </xf>
    <xf numFmtId="165" fontId="6" fillId="0" borderId="0" xfId="12" applyFont="1" applyAlignment="1">
      <alignment horizontal="center" vertical="center"/>
    </xf>
    <xf numFmtId="167" fontId="7" fillId="0" borderId="0" xfId="17" quotePrefix="1" applyNumberFormat="1" applyFont="1" applyAlignment="1">
      <alignment horizontal="right" vertical="center" readingOrder="2"/>
    </xf>
    <xf numFmtId="167" fontId="7" fillId="0" borderId="0" xfId="17" quotePrefix="1" applyNumberFormat="1" applyFont="1" applyAlignment="1">
      <alignment horizontal="left" vertical="center"/>
    </xf>
    <xf numFmtId="167" fontId="3" fillId="0" borderId="0" xfId="17" applyNumberFormat="1" applyFont="1" applyAlignment="1">
      <alignment horizontal="center" vertical="center"/>
    </xf>
    <xf numFmtId="167" fontId="4" fillId="0" borderId="0" xfId="17" quotePrefix="1" applyNumberFormat="1" applyFont="1" applyAlignment="1">
      <alignment horizontal="right" vertical="center" readingOrder="2"/>
    </xf>
    <xf numFmtId="167" fontId="6" fillId="0" borderId="0" xfId="0" applyNumberFormat="1" applyFont="1" applyAlignment="1">
      <alignment horizontal="center" vertical="center"/>
    </xf>
    <xf numFmtId="0" fontId="6" fillId="0" borderId="0" xfId="246" applyFont="1" applyBorder="1" applyAlignment="1">
      <alignment horizontal="right" vertical="center"/>
    </xf>
    <xf numFmtId="166" fontId="6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5" fontId="4" fillId="0" borderId="0" xfId="12" quotePrefix="1" applyFont="1" applyAlignment="1">
      <alignment horizontal="right" vertical="center" readingOrder="2"/>
    </xf>
    <xf numFmtId="3" fontId="28" fillId="0" borderId="0" xfId="0" applyNumberFormat="1" applyFont="1" applyAlignment="1">
      <alignment horizontal="center" vertical="center"/>
    </xf>
    <xf numFmtId="3" fontId="18" fillId="0" borderId="0" xfId="0" applyNumberFormat="1" applyFont="1" applyAlignment="1">
      <alignment horizontal="center" vertical="center"/>
    </xf>
    <xf numFmtId="3" fontId="6" fillId="0" borderId="0" xfId="12" applyNumberFormat="1" applyFont="1" applyAlignment="1">
      <alignment horizontal="center" vertical="center"/>
    </xf>
    <xf numFmtId="165" fontId="16" fillId="0" borderId="0" xfId="12" quotePrefix="1" applyFont="1" applyAlignment="1">
      <alignment horizontal="left" vertical="center"/>
    </xf>
    <xf numFmtId="165" fontId="3" fillId="0" borderId="0" xfId="12" quotePrefix="1" applyFont="1" applyBorder="1" applyAlignment="1" applyProtection="1">
      <alignment horizontal="right" vertical="center" readingOrder="2"/>
    </xf>
    <xf numFmtId="167" fontId="3" fillId="2" borderId="0" xfId="17" applyNumberFormat="1" applyFont="1" applyFill="1" applyBorder="1" applyAlignment="1">
      <alignment horizontal="right" vertical="center"/>
    </xf>
    <xf numFmtId="167" fontId="3" fillId="2" borderId="0" xfId="17" applyNumberFormat="1" applyFont="1" applyFill="1" applyBorder="1" applyAlignment="1">
      <alignment vertical="center"/>
    </xf>
    <xf numFmtId="167" fontId="7" fillId="0" borderId="0" xfId="17" applyNumberFormat="1" applyFont="1" applyAlignment="1">
      <alignment horizontal="right" vertical="center" readingOrder="2"/>
    </xf>
    <xf numFmtId="167" fontId="7" fillId="0" borderId="0" xfId="17" applyNumberFormat="1" applyFont="1" applyAlignment="1">
      <alignment vertical="center" readingOrder="2"/>
    </xf>
    <xf numFmtId="167" fontId="7" fillId="0" borderId="0" xfId="17" applyNumberFormat="1" applyFont="1" applyAlignment="1">
      <alignment horizontal="right" vertical="center"/>
    </xf>
    <xf numFmtId="165" fontId="6" fillId="0" borderId="0" xfId="17" applyFont="1" applyBorder="1" applyAlignment="1" applyProtection="1">
      <alignment horizontal="center" vertical="center" wrapText="1"/>
    </xf>
    <xf numFmtId="0" fontId="64" fillId="0" borderId="0" xfId="19" applyFont="1" applyBorder="1" applyAlignment="1">
      <alignment horizontal="center" vertical="center"/>
    </xf>
    <xf numFmtId="166" fontId="63" fillId="0" borderId="0" xfId="196" applyNumberFormat="1" applyFont="1" applyAlignment="1" applyProtection="1">
      <alignment horizontal="right" vertical="center"/>
    </xf>
    <xf numFmtId="165" fontId="63" fillId="0" borderId="0" xfId="17" applyFont="1" applyBorder="1" applyAlignment="1" applyProtection="1">
      <alignment horizontal="right" vertical="center"/>
    </xf>
    <xf numFmtId="168" fontId="20" fillId="0" borderId="0" xfId="0" applyNumberFormat="1" applyFont="1" applyFill="1" applyBorder="1" applyAlignment="1" applyProtection="1">
      <alignment horizontal="right" vertical="center"/>
      <protection locked="0"/>
    </xf>
    <xf numFmtId="188" fontId="21" fillId="0" borderId="0" xfId="188" applyNumberFormat="1" applyFont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center" vertical="center"/>
    </xf>
    <xf numFmtId="165" fontId="15" fillId="0" borderId="0" xfId="17" applyFont="1" applyAlignment="1">
      <alignment horizontal="center" vertical="center"/>
    </xf>
    <xf numFmtId="3" fontId="6" fillId="2" borderId="0" xfId="188" applyNumberFormat="1" applyFont="1" applyFill="1" applyBorder="1" applyAlignment="1" applyProtection="1">
      <alignment horizontal="center" vertical="center"/>
    </xf>
    <xf numFmtId="0" fontId="61" fillId="0" borderId="0" xfId="0" applyNumberFormat="1" applyFont="1" applyBorder="1" applyAlignment="1">
      <alignment horizontal="center" vertical="center" readingOrder="2"/>
    </xf>
    <xf numFmtId="165" fontId="6" fillId="0" borderId="0" xfId="17" applyFont="1" applyBorder="1" applyAlignment="1">
      <alignment horizontal="right" vertical="center"/>
    </xf>
    <xf numFmtId="165" fontId="5" fillId="0" borderId="0" xfId="17" applyFont="1" applyBorder="1" applyAlignment="1">
      <alignment vertical="center"/>
    </xf>
    <xf numFmtId="165" fontId="6" fillId="0" borderId="0" xfId="17" applyFont="1" applyBorder="1" applyAlignment="1" applyProtection="1">
      <alignment horizontal="centerContinuous" vertical="center"/>
    </xf>
    <xf numFmtId="165" fontId="7" fillId="0" borderId="0" xfId="17" quotePrefix="1" applyFont="1" applyBorder="1" applyAlignment="1" applyProtection="1">
      <alignment horizontal="left" vertical="center"/>
    </xf>
    <xf numFmtId="165" fontId="7" fillId="0" borderId="0" xfId="17" quotePrefix="1" applyFont="1" applyBorder="1" applyAlignment="1">
      <alignment horizontal="left" vertical="center"/>
    </xf>
    <xf numFmtId="165" fontId="6" fillId="0" borderId="0" xfId="0" applyNumberFormat="1" applyFont="1" applyAlignment="1">
      <alignment horizontal="center" vertical="center"/>
    </xf>
    <xf numFmtId="165" fontId="3" fillId="0" borderId="0" xfId="17" applyFont="1" applyBorder="1" applyAlignment="1">
      <alignment horizontal="center" vertical="center"/>
    </xf>
    <xf numFmtId="165" fontId="65" fillId="0" borderId="0" xfId="0" applyNumberFormat="1" applyFont="1" applyAlignment="1">
      <alignment horizontal="left" vertical="center"/>
    </xf>
    <xf numFmtId="165" fontId="16" fillId="0" borderId="0" xfId="17" quotePrefix="1" applyFont="1" applyBorder="1" applyAlignment="1">
      <alignment horizontal="left" vertical="center"/>
    </xf>
    <xf numFmtId="168" fontId="3" fillId="20" borderId="0" xfId="17" applyNumberFormat="1" applyFont="1" applyFill="1" applyBorder="1" applyAlignment="1" applyProtection="1">
      <alignment horizontal="right" vertical="center"/>
    </xf>
    <xf numFmtId="165" fontId="14" fillId="20" borderId="0" xfId="17" applyFont="1" applyFill="1" applyBorder="1" applyAlignment="1" applyProtection="1">
      <alignment horizontal="left" vertical="center"/>
    </xf>
    <xf numFmtId="165" fontId="3" fillId="20" borderId="0" xfId="17" applyFont="1" applyFill="1" applyBorder="1" applyAlignment="1">
      <alignment vertical="center"/>
    </xf>
    <xf numFmtId="165" fontId="3" fillId="20" borderId="0" xfId="17" applyFont="1" applyFill="1" applyBorder="1" applyAlignment="1" applyProtection="1">
      <alignment horizontal="left" vertical="center"/>
    </xf>
    <xf numFmtId="168" fontId="6" fillId="20" borderId="0" xfId="17" applyNumberFormat="1" applyFont="1" applyFill="1" applyBorder="1" applyAlignment="1" applyProtection="1">
      <alignment horizontal="right" vertical="center"/>
    </xf>
    <xf numFmtId="1" fontId="8" fillId="0" borderId="0" xfId="0" applyNumberFormat="1" applyFont="1" applyAlignment="1">
      <alignment vertical="center"/>
    </xf>
    <xf numFmtId="168" fontId="15" fillId="20" borderId="0" xfId="17" applyNumberFormat="1" applyFont="1" applyFill="1" applyBorder="1" applyAlignment="1" applyProtection="1">
      <alignment horizontal="center" vertical="center"/>
    </xf>
    <xf numFmtId="165" fontId="66" fillId="0" borderId="0" xfId="17" quotePrefix="1" applyFont="1" applyBorder="1" applyAlignment="1" applyProtection="1">
      <alignment horizontal="left" vertical="center"/>
    </xf>
    <xf numFmtId="165" fontId="66" fillId="0" borderId="0" xfId="17" applyFont="1" applyBorder="1" applyAlignment="1">
      <alignment horizontal="right" vertical="center"/>
    </xf>
    <xf numFmtId="165" fontId="67" fillId="0" borderId="0" xfId="17" applyFont="1" applyBorder="1" applyAlignment="1">
      <alignment horizontal="right" vertical="center"/>
    </xf>
    <xf numFmtId="165" fontId="6" fillId="0" borderId="0" xfId="17" applyFont="1" applyBorder="1" applyAlignment="1">
      <alignment horizontal="right" vertical="center" wrapText="1"/>
    </xf>
    <xf numFmtId="165" fontId="3" fillId="0" borderId="0" xfId="12" applyFont="1" applyAlignment="1" applyProtection="1">
      <alignment horizontal="right" vertical="center"/>
    </xf>
    <xf numFmtId="165" fontId="3" fillId="0" borderId="0" xfId="12" applyFont="1" applyBorder="1" applyAlignment="1">
      <alignment horizontal="center" vertical="center"/>
    </xf>
    <xf numFmtId="0" fontId="6" fillId="0" borderId="0" xfId="0" applyFont="1" applyAlignment="1">
      <alignment horizontal="center" vertical="center" readingOrder="1"/>
    </xf>
    <xf numFmtId="3" fontId="68" fillId="0" borderId="0" xfId="0" applyNumberFormat="1" applyFont="1" applyAlignment="1">
      <alignment horizontal="right" vertical="center"/>
    </xf>
    <xf numFmtId="175" fontId="6" fillId="0" borderId="0" xfId="0" applyNumberFormat="1" applyFont="1" applyAlignment="1">
      <alignment horizontal="right" wrapText="1"/>
    </xf>
    <xf numFmtId="3" fontId="68" fillId="0" borderId="0" xfId="0" applyNumberFormat="1" applyFont="1" applyAlignment="1">
      <alignment horizontal="right" vertical="center" wrapText="1"/>
    </xf>
    <xf numFmtId="175" fontId="6" fillId="0" borderId="0" xfId="0" applyNumberFormat="1" applyFont="1" applyAlignment="1">
      <alignment horizontal="right" vertical="center" wrapText="1"/>
    </xf>
    <xf numFmtId="165" fontId="3" fillId="0" borderId="0" xfId="12" applyFont="1" applyAlignment="1">
      <alignment vertical="center" wrapText="1"/>
    </xf>
    <xf numFmtId="165" fontId="6" fillId="0" borderId="0" xfId="17" applyFont="1" applyBorder="1" applyAlignment="1">
      <alignment vertical="center" wrapText="1"/>
    </xf>
    <xf numFmtId="3" fontId="21" fillId="0" borderId="0" xfId="247" applyNumberFormat="1" applyFont="1" applyFill="1" applyBorder="1" applyAlignment="1">
      <alignment horizontal="center" vertical="center"/>
    </xf>
    <xf numFmtId="164" fontId="17" fillId="0" borderId="0" xfId="2" quotePrefix="1" applyFont="1" applyAlignment="1">
      <alignment horizontal="left" vertical="center"/>
    </xf>
    <xf numFmtId="165" fontId="69" fillId="0" borderId="0" xfId="3" applyFont="1" applyAlignment="1">
      <alignment vertical="center"/>
    </xf>
    <xf numFmtId="165" fontId="4" fillId="0" borderId="0" xfId="3" applyFont="1" applyAlignment="1">
      <alignment horizontal="right" vertical="center" readingOrder="2"/>
    </xf>
    <xf numFmtId="165" fontId="69" fillId="0" borderId="0" xfId="3" applyFont="1" applyAlignment="1" applyProtection="1">
      <alignment horizontal="left" vertical="center"/>
    </xf>
    <xf numFmtId="165" fontId="70" fillId="0" borderId="0" xfId="3" applyFont="1" applyAlignment="1">
      <alignment vertical="center"/>
    </xf>
    <xf numFmtId="1" fontId="3" fillId="0" borderId="0" xfId="0" applyNumberFormat="1" applyFont="1" applyAlignment="1">
      <alignment horizontal="left" vertical="center"/>
    </xf>
    <xf numFmtId="165" fontId="6" fillId="0" borderId="0" xfId="0" applyNumberFormat="1" applyFont="1" applyFill="1" applyAlignment="1">
      <alignment horizontal="right" vertical="center"/>
    </xf>
    <xf numFmtId="165" fontId="27" fillId="0" borderId="0" xfId="0" applyNumberFormat="1" applyFont="1" applyAlignment="1">
      <alignment horizontal="center" vertical="center"/>
    </xf>
    <xf numFmtId="165" fontId="6" fillId="0" borderId="0" xfId="3" applyFont="1" applyBorder="1" applyAlignment="1">
      <alignment horizontal="right" vertical="center"/>
    </xf>
    <xf numFmtId="1" fontId="3" fillId="3" borderId="0" xfId="0" applyNumberFormat="1" applyFont="1" applyFill="1" applyBorder="1" applyAlignment="1">
      <alignment horizontal="right" vertical="center" wrapText="1"/>
    </xf>
    <xf numFmtId="166" fontId="14" fillId="0" borderId="0" xfId="3" quotePrefix="1" applyNumberFormat="1" applyFont="1" applyAlignment="1">
      <alignment horizontal="left" vertical="center"/>
    </xf>
    <xf numFmtId="189" fontId="20" fillId="0" borderId="0" xfId="15" applyNumberFormat="1" applyFont="1" applyBorder="1" applyAlignment="1">
      <alignment vertical="center"/>
    </xf>
    <xf numFmtId="165" fontId="8" fillId="0" borderId="0" xfId="5" quotePrefix="1" applyFont="1" applyAlignment="1" applyProtection="1">
      <alignment horizontal="left" vertical="center"/>
    </xf>
    <xf numFmtId="166" fontId="8" fillId="0" borderId="0" xfId="3" applyNumberFormat="1" applyFont="1" applyBorder="1" applyAlignment="1">
      <alignment vertical="center"/>
    </xf>
    <xf numFmtId="166" fontId="3" fillId="0" borderId="0" xfId="3" applyNumberFormat="1" applyFont="1" applyBorder="1" applyAlignment="1">
      <alignment vertical="center"/>
    </xf>
    <xf numFmtId="166" fontId="8" fillId="0" borderId="0" xfId="3" applyNumberFormat="1" applyFont="1" applyAlignment="1">
      <alignment vertical="center"/>
    </xf>
    <xf numFmtId="165" fontId="8" fillId="0" borderId="0" xfId="3" applyFont="1" applyAlignment="1">
      <alignment vertical="center"/>
    </xf>
    <xf numFmtId="166" fontId="17" fillId="0" borderId="0" xfId="3" applyNumberFormat="1" applyFont="1" applyAlignment="1">
      <alignment horizontal="center" vertical="center"/>
    </xf>
    <xf numFmtId="165" fontId="8" fillId="0" borderId="0" xfId="3" quotePrefix="1" applyFont="1" applyBorder="1" applyAlignment="1" applyProtection="1">
      <alignment horizontal="left" vertical="center"/>
    </xf>
    <xf numFmtId="166" fontId="14" fillId="0" borderId="0" xfId="4" applyNumberFormat="1" applyFont="1" applyAlignment="1" applyProtection="1">
      <alignment horizontal="left" vertical="center"/>
    </xf>
    <xf numFmtId="165" fontId="8" fillId="0" borderId="0" xfId="5" applyFont="1" applyAlignment="1" applyProtection="1">
      <alignment horizontal="left" vertical="center"/>
    </xf>
    <xf numFmtId="166" fontId="14" fillId="0" borderId="0" xfId="3" applyNumberFormat="1" applyFont="1" applyAlignment="1">
      <alignment vertical="center"/>
    </xf>
    <xf numFmtId="165" fontId="3" fillId="0" borderId="0" xfId="5" quotePrefix="1" applyFont="1" applyAlignment="1" applyProtection="1">
      <alignment horizontal="left" vertical="center"/>
    </xf>
    <xf numFmtId="165" fontId="16" fillId="0" borderId="0" xfId="3" applyFont="1" applyBorder="1" applyAlignment="1">
      <alignment vertical="center"/>
    </xf>
    <xf numFmtId="165" fontId="16" fillId="0" borderId="0" xfId="3" applyFont="1" applyAlignment="1">
      <alignment vertical="center"/>
    </xf>
    <xf numFmtId="3" fontId="28" fillId="0" borderId="0" xfId="0" applyNumberFormat="1" applyFont="1" applyAlignment="1">
      <alignment horizontal="right" vertical="center" wrapText="1"/>
    </xf>
    <xf numFmtId="3" fontId="6" fillId="0" borderId="0" xfId="0" applyNumberFormat="1" applyFont="1" applyAlignment="1">
      <alignment horizontal="right" vertical="center" wrapText="1"/>
    </xf>
    <xf numFmtId="1" fontId="6" fillId="0" borderId="0" xfId="0" applyNumberFormat="1" applyFont="1" applyAlignment="1">
      <alignment horizontal="right" vertical="center"/>
    </xf>
    <xf numFmtId="165" fontId="66" fillId="0" borderId="0" xfId="0" applyNumberFormat="1" applyFont="1" applyAlignment="1">
      <alignment horizontal="left" vertical="center"/>
    </xf>
    <xf numFmtId="2" fontId="3" fillId="2" borderId="0" xfId="9" applyNumberFormat="1" applyFont="1" applyFill="1" applyBorder="1" applyAlignment="1">
      <alignment horizontal="right" vertical="center"/>
    </xf>
    <xf numFmtId="2" fontId="3" fillId="2" borderId="0" xfId="9" applyNumberFormat="1" applyFont="1" applyFill="1" applyBorder="1" applyAlignment="1">
      <alignment vertical="center"/>
    </xf>
    <xf numFmtId="165" fontId="6" fillId="2" borderId="0" xfId="9" applyFont="1" applyFill="1" applyBorder="1" applyAlignment="1">
      <alignment vertical="center"/>
    </xf>
    <xf numFmtId="2" fontId="6" fillId="2" borderId="0" xfId="9" applyNumberFormat="1" applyFont="1" applyFill="1" applyBorder="1" applyAlignment="1">
      <alignment horizontal="right" vertical="center"/>
    </xf>
    <xf numFmtId="2" fontId="3" fillId="0" borderId="0" xfId="9" applyNumberFormat="1" applyFont="1" applyAlignment="1">
      <alignment vertical="center"/>
    </xf>
    <xf numFmtId="165" fontId="6" fillId="3" borderId="0" xfId="0" applyNumberFormat="1" applyFont="1" applyFill="1" applyBorder="1" applyAlignment="1">
      <alignment vertical="center"/>
    </xf>
    <xf numFmtId="2" fontId="6" fillId="0" borderId="0" xfId="0" applyNumberFormat="1" applyFont="1" applyFill="1" applyBorder="1" applyAlignment="1">
      <alignment horizontal="right" vertical="center" readingOrder="2"/>
    </xf>
    <xf numFmtId="165" fontId="6" fillId="3" borderId="0" xfId="0" applyNumberFormat="1" applyFont="1" applyFill="1" applyBorder="1" applyAlignment="1">
      <alignment horizontal="right" vertical="center" readingOrder="2"/>
    </xf>
    <xf numFmtId="2" fontId="6" fillId="3" borderId="0" xfId="0" applyNumberFormat="1" applyFont="1" applyFill="1" applyBorder="1" applyAlignment="1">
      <alignment vertical="center"/>
    </xf>
    <xf numFmtId="2" fontId="6" fillId="0" borderId="0" xfId="0" applyNumberFormat="1" applyFont="1" applyFill="1" applyBorder="1" applyAlignment="1">
      <alignment horizontal="right" vertical="center"/>
    </xf>
    <xf numFmtId="2" fontId="6" fillId="3" borderId="0" xfId="0" applyNumberFormat="1" applyFont="1" applyFill="1" applyBorder="1" applyAlignment="1">
      <alignment horizontal="right" vertical="center" readingOrder="2"/>
    </xf>
    <xf numFmtId="165" fontId="14" fillId="2" borderId="0" xfId="9" quotePrefix="1" applyFont="1" applyFill="1" applyAlignment="1">
      <alignment vertical="center"/>
    </xf>
    <xf numFmtId="165" fontId="14" fillId="2" borderId="0" xfId="9" quotePrefix="1" applyFont="1" applyFill="1" applyAlignment="1">
      <alignment horizontal="right" vertical="center"/>
    </xf>
    <xf numFmtId="165" fontId="14" fillId="2" borderId="0" xfId="9" applyFont="1" applyFill="1" applyAlignment="1">
      <alignment horizontal="right" vertical="center"/>
    </xf>
    <xf numFmtId="165" fontId="14" fillId="0" borderId="0" xfId="9" applyFont="1" applyAlignment="1">
      <alignment vertical="center"/>
    </xf>
    <xf numFmtId="2" fontId="6" fillId="0" borderId="0" xfId="0" applyNumberFormat="1" applyFont="1" applyFill="1" applyAlignment="1">
      <alignment horizontal="right" vertical="center"/>
    </xf>
    <xf numFmtId="173" fontId="6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horizontal="right"/>
    </xf>
    <xf numFmtId="166" fontId="27" fillId="2" borderId="0" xfId="9" applyNumberFormat="1" applyFont="1" applyFill="1" applyAlignment="1">
      <alignment horizontal="right" vertical="center"/>
    </xf>
    <xf numFmtId="166" fontId="6" fillId="0" borderId="0" xfId="9" applyNumberFormat="1" applyFont="1" applyAlignment="1">
      <alignment horizontal="right" vertical="center"/>
    </xf>
    <xf numFmtId="165" fontId="14" fillId="0" borderId="0" xfId="9" applyFont="1" applyBorder="1" applyAlignment="1">
      <alignment vertical="center"/>
    </xf>
    <xf numFmtId="3" fontId="3" fillId="0" borderId="0" xfId="0" applyNumberFormat="1" applyFont="1" applyAlignment="1">
      <alignment horizontal="right"/>
    </xf>
    <xf numFmtId="166" fontId="9" fillId="2" borderId="0" xfId="9" applyNumberFormat="1" applyFont="1" applyFill="1" applyAlignment="1">
      <alignment horizontal="right" vertical="center"/>
    </xf>
    <xf numFmtId="166" fontId="3" fillId="0" borderId="0" xfId="9" applyNumberFormat="1" applyFont="1" applyAlignment="1">
      <alignment horizontal="right" vertical="center"/>
    </xf>
    <xf numFmtId="166" fontId="8" fillId="0" borderId="0" xfId="197" quotePrefix="1" applyNumberFormat="1" applyFont="1" applyAlignment="1">
      <alignment horizontal="right" vertical="center"/>
    </xf>
    <xf numFmtId="165" fontId="8" fillId="0" borderId="0" xfId="9" quotePrefix="1" applyFont="1" applyBorder="1" applyAlignment="1">
      <alignment horizontal="right" vertical="center"/>
    </xf>
    <xf numFmtId="165" fontId="8" fillId="0" borderId="0" xfId="9" applyFont="1" applyBorder="1" applyAlignment="1">
      <alignment horizontal="right" vertical="center"/>
    </xf>
    <xf numFmtId="165" fontId="14" fillId="0" borderId="0" xfId="9" applyFont="1" applyBorder="1" applyAlignment="1">
      <alignment horizontal="right" vertical="center"/>
    </xf>
    <xf numFmtId="166" fontId="8" fillId="0" borderId="0" xfId="197" applyNumberFormat="1" applyFont="1" applyAlignment="1">
      <alignment horizontal="right" vertical="center"/>
    </xf>
    <xf numFmtId="171" fontId="3" fillId="0" borderId="0" xfId="0" applyNumberFormat="1" applyFont="1" applyAlignment="1">
      <alignment horizontal="right"/>
    </xf>
    <xf numFmtId="2" fontId="18" fillId="0" borderId="0" xfId="0" applyNumberFormat="1" applyFont="1" applyAlignment="1">
      <alignment horizontal="right"/>
    </xf>
    <xf numFmtId="2" fontId="20" fillId="0" borderId="0" xfId="7" applyNumberFormat="1" applyFont="1" applyBorder="1" applyAlignment="1">
      <alignment vertical="center"/>
    </xf>
    <xf numFmtId="2" fontId="3" fillId="2" borderId="0" xfId="9" applyNumberFormat="1" applyFont="1" applyFill="1" applyAlignment="1">
      <alignment horizontal="right" vertical="center"/>
    </xf>
    <xf numFmtId="2" fontId="3" fillId="2" borderId="0" xfId="9" applyNumberFormat="1" applyFont="1" applyFill="1" applyAlignment="1">
      <alignment vertical="center"/>
    </xf>
    <xf numFmtId="2" fontId="3" fillId="0" borderId="0" xfId="9" applyNumberFormat="1" applyFont="1" applyAlignment="1">
      <alignment horizontal="right" vertical="center"/>
    </xf>
    <xf numFmtId="3" fontId="3" fillId="2" borderId="0" xfId="9" applyNumberFormat="1" applyFont="1" applyFill="1" applyBorder="1" applyAlignment="1">
      <alignment horizontal="right" vertical="center"/>
    </xf>
    <xf numFmtId="165" fontId="6" fillId="2" borderId="0" xfId="9" applyFont="1" applyFill="1" applyAlignment="1">
      <alignment vertical="center"/>
    </xf>
    <xf numFmtId="3" fontId="3" fillId="2" borderId="0" xfId="9" applyNumberFormat="1" applyFont="1" applyFill="1" applyAlignment="1">
      <alignment horizontal="right" vertical="center"/>
    </xf>
    <xf numFmtId="165" fontId="6" fillId="0" borderId="0" xfId="9" applyFont="1" applyAlignment="1">
      <alignment vertical="center" readingOrder="2"/>
    </xf>
    <xf numFmtId="165" fontId="4" fillId="0" borderId="0" xfId="9" applyFont="1" applyAlignment="1">
      <alignment vertical="center" readingOrder="2"/>
    </xf>
    <xf numFmtId="3" fontId="6" fillId="3" borderId="0" xfId="0" applyNumberFormat="1" applyFont="1" applyFill="1" applyBorder="1" applyAlignment="1">
      <alignment horizontal="right" vertical="center" readingOrder="2"/>
    </xf>
    <xf numFmtId="3" fontId="6" fillId="3" borderId="0" xfId="0" applyNumberFormat="1" applyFont="1" applyFill="1" applyBorder="1" applyAlignment="1">
      <alignment horizontal="right" vertical="center"/>
    </xf>
    <xf numFmtId="0" fontId="21" fillId="0" borderId="0" xfId="7" applyFont="1" applyBorder="1" applyAlignment="1">
      <alignment vertical="center"/>
    </xf>
    <xf numFmtId="3" fontId="21" fillId="0" borderId="0" xfId="7" applyNumberFormat="1" applyFont="1" applyBorder="1" applyAlignment="1">
      <alignment vertical="center"/>
    </xf>
    <xf numFmtId="165" fontId="16" fillId="2" borderId="0" xfId="9" applyFont="1" applyFill="1" applyBorder="1" applyAlignment="1">
      <alignment vertical="center"/>
    </xf>
    <xf numFmtId="165" fontId="3" fillId="2" borderId="0" xfId="9" applyFont="1" applyFill="1" applyAlignment="1">
      <alignment horizontal="right" vertical="center" readingOrder="2"/>
    </xf>
    <xf numFmtId="3" fontId="6" fillId="0" borderId="0" xfId="9" applyNumberFormat="1" applyFont="1" applyAlignment="1">
      <alignment horizontal="right" vertical="center"/>
    </xf>
    <xf numFmtId="165" fontId="6" fillId="0" borderId="0" xfId="9" applyFont="1" applyAlignment="1">
      <alignment horizontal="right" vertical="center"/>
    </xf>
    <xf numFmtId="167" fontId="3" fillId="0" borderId="0" xfId="9" applyNumberFormat="1" applyFont="1" applyAlignment="1">
      <alignment horizontal="right" vertical="center"/>
    </xf>
    <xf numFmtId="165" fontId="7" fillId="0" borderId="0" xfId="12" applyFont="1" applyAlignment="1">
      <alignment vertical="center"/>
    </xf>
    <xf numFmtId="0" fontId="6" fillId="0" borderId="0" xfId="0" applyFont="1" applyAlignment="1">
      <alignment horizontal="left"/>
    </xf>
    <xf numFmtId="3" fontId="6" fillId="0" borderId="0" xfId="0" applyNumberFormat="1" applyFont="1" applyAlignment="1">
      <alignment horizontal="right" wrapText="1"/>
    </xf>
    <xf numFmtId="1" fontId="11" fillId="0" borderId="0" xfId="0" applyNumberFormat="1" applyFont="1" applyAlignment="1">
      <alignment horizontal="right" readingOrder="2"/>
    </xf>
    <xf numFmtId="0" fontId="3" fillId="0" borderId="0" xfId="0" applyFont="1" applyAlignment="1">
      <alignment horizontal="left"/>
    </xf>
    <xf numFmtId="3" fontId="18" fillId="0" borderId="0" xfId="0" applyNumberFormat="1" applyFont="1" applyAlignment="1">
      <alignment horizontal="right" wrapText="1"/>
    </xf>
    <xf numFmtId="1" fontId="13" fillId="0" borderId="0" xfId="0" applyNumberFormat="1" applyFont="1" applyAlignment="1">
      <alignment horizontal="right" readingOrder="2"/>
    </xf>
    <xf numFmtId="166" fontId="8" fillId="0" borderId="0" xfId="198" applyNumberFormat="1" applyFont="1" applyAlignment="1">
      <alignment horizontal="right" vertical="center"/>
    </xf>
    <xf numFmtId="1" fontId="11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 wrapText="1"/>
    </xf>
    <xf numFmtId="1" fontId="1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166" fontId="6" fillId="0" borderId="0" xfId="0" applyNumberFormat="1" applyFont="1" applyAlignment="1">
      <alignment horizontal="left"/>
    </xf>
    <xf numFmtId="1" fontId="17" fillId="0" borderId="0" xfId="0" applyNumberFormat="1" applyFont="1" applyAlignment="1">
      <alignment horizontal="right" readingOrder="2"/>
    </xf>
    <xf numFmtId="3" fontId="18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/>
    </xf>
    <xf numFmtId="3" fontId="18" fillId="0" borderId="0" xfId="0" applyNumberFormat="1" applyFont="1" applyAlignment="1"/>
    <xf numFmtId="3" fontId="28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vertical="center"/>
    </xf>
    <xf numFmtId="166" fontId="8" fillId="0" borderId="0" xfId="17" applyNumberFormat="1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  <protection locked="0"/>
    </xf>
    <xf numFmtId="3" fontId="6" fillId="0" borderId="0" xfId="0" applyNumberFormat="1" applyFont="1" applyAlignment="1" applyProtection="1">
      <alignment horizontal="right" vertical="center"/>
      <protection locked="0"/>
    </xf>
    <xf numFmtId="1" fontId="17" fillId="0" borderId="0" xfId="0" applyNumberFormat="1" applyFont="1" applyAlignment="1" applyProtection="1">
      <alignment horizontal="right" vertical="center" readingOrder="2"/>
      <protection locked="0"/>
    </xf>
    <xf numFmtId="165" fontId="9" fillId="2" borderId="0" xfId="9" applyFont="1" applyFill="1" applyAlignment="1" applyProtection="1">
      <alignment vertical="center"/>
      <protection locked="0"/>
    </xf>
    <xf numFmtId="165" fontId="3" fillId="0" borderId="0" xfId="9" applyFont="1" applyAlignment="1" applyProtection="1">
      <alignment vertical="center"/>
      <protection locked="0"/>
    </xf>
    <xf numFmtId="0" fontId="21" fillId="0" borderId="0" xfId="7" applyFont="1" applyBorder="1" applyAlignment="1" applyProtection="1">
      <alignment vertical="center"/>
      <protection locked="0"/>
    </xf>
    <xf numFmtId="171" fontId="21" fillId="0" borderId="0" xfId="7" applyNumberFormat="1" applyFont="1" applyBorder="1" applyAlignment="1" applyProtection="1">
      <alignment vertical="center"/>
      <protection locked="0"/>
    </xf>
    <xf numFmtId="3" fontId="21" fillId="0" borderId="0" xfId="7" applyNumberFormat="1" applyFont="1" applyBorder="1" applyAlignment="1" applyProtection="1">
      <alignment vertical="center"/>
      <protection locked="0"/>
    </xf>
    <xf numFmtId="0" fontId="3" fillId="0" borderId="0" xfId="255" applyFont="1" applyAlignment="1">
      <alignment horizontal="right" vertical="center"/>
    </xf>
    <xf numFmtId="0" fontId="3" fillId="0" borderId="0" xfId="255" applyFont="1" applyAlignment="1">
      <alignment vertical="center"/>
    </xf>
    <xf numFmtId="0" fontId="6" fillId="0" borderId="0" xfId="0" applyFont="1" applyAlignment="1">
      <alignment horizontal="right" vertical="center" readingOrder="2"/>
    </xf>
    <xf numFmtId="0" fontId="3" fillId="0" borderId="0" xfId="0" applyFont="1" applyAlignment="1">
      <alignment horizontal="right" vertical="center" readingOrder="2"/>
    </xf>
    <xf numFmtId="0" fontId="6" fillId="0" borderId="0" xfId="255" applyFont="1" applyAlignment="1">
      <alignment vertical="center"/>
    </xf>
    <xf numFmtId="0" fontId="30" fillId="0" borderId="0" xfId="255" applyFont="1" applyAlignment="1">
      <alignment vertical="center"/>
    </xf>
    <xf numFmtId="3" fontId="30" fillId="0" borderId="0" xfId="255" applyNumberFormat="1" applyFont="1" applyBorder="1" applyAlignment="1">
      <alignment horizontal="right" vertical="center"/>
    </xf>
    <xf numFmtId="0" fontId="3" fillId="0" borderId="0" xfId="15" applyFont="1" applyAlignment="1">
      <alignment vertical="center"/>
    </xf>
    <xf numFmtId="0" fontId="6" fillId="0" borderId="0" xfId="255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3" fontId="71" fillId="0" borderId="0" xfId="0" applyNumberFormat="1" applyFont="1" applyAlignment="1">
      <alignment horizontal="right" vertical="center"/>
    </xf>
    <xf numFmtId="0" fontId="14" fillId="0" borderId="0" xfId="255" applyFont="1" applyFill="1" applyBorder="1" applyAlignment="1">
      <alignment horizontal="left" vertical="center"/>
    </xf>
    <xf numFmtId="3" fontId="6" fillId="0" borderId="0" xfId="255" applyNumberFormat="1" applyFont="1" applyBorder="1" applyAlignment="1">
      <alignment horizontal="right" vertical="center"/>
    </xf>
    <xf numFmtId="0" fontId="7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73" fillId="0" borderId="0" xfId="1" applyFont="1" applyAlignment="1">
      <alignment horizontal="center" vertical="center"/>
    </xf>
    <xf numFmtId="0" fontId="74" fillId="0" borderId="0" xfId="1" applyFont="1" applyAlignment="1">
      <alignment horizontal="center" vertical="center"/>
    </xf>
    <xf numFmtId="165" fontId="4" fillId="0" borderId="0" xfId="17" applyFont="1" applyBorder="1" applyAlignment="1">
      <alignment horizontal="right" vertical="center" readingOrder="2"/>
    </xf>
    <xf numFmtId="165" fontId="66" fillId="0" borderId="0" xfId="17" applyFont="1" applyBorder="1" applyAlignment="1">
      <alignment horizontal="right" vertical="center" readingOrder="2"/>
    </xf>
    <xf numFmtId="0" fontId="3" fillId="0" borderId="0" xfId="0" applyNumberFormat="1" applyFont="1" applyAlignment="1">
      <alignment horizontal="right" vertical="center"/>
    </xf>
    <xf numFmtId="165" fontId="15" fillId="0" borderId="0" xfId="17" applyFont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167" fontId="8" fillId="4" borderId="0" xfId="17" applyNumberFormat="1" applyFont="1" applyFill="1" applyAlignment="1">
      <alignment horizontal="right" vertical="center"/>
    </xf>
    <xf numFmtId="167" fontId="3" fillId="0" borderId="0" xfId="0" quotePrefix="1" applyNumberFormat="1" applyFont="1" applyAlignment="1">
      <alignment horizontal="right" vertical="center" readingOrder="2"/>
    </xf>
    <xf numFmtId="167" fontId="3" fillId="0" borderId="0" xfId="17" quotePrefix="1" applyNumberFormat="1" applyFont="1" applyAlignment="1">
      <alignment horizontal="right" vertical="center"/>
    </xf>
    <xf numFmtId="3" fontId="3" fillId="2" borderId="0" xfId="188" applyNumberFormat="1" applyFont="1" applyFill="1" applyBorder="1" applyAlignment="1" applyProtection="1">
      <alignment vertical="center"/>
    </xf>
    <xf numFmtId="165" fontId="6" fillId="0" borderId="0" xfId="0" applyNumberFormat="1" applyFont="1" applyAlignment="1">
      <alignment horizontal="right" vertical="center" readingOrder="2"/>
    </xf>
    <xf numFmtId="165" fontId="6" fillId="0" borderId="0" xfId="0" applyNumberFormat="1" applyFont="1" applyAlignment="1">
      <alignment horizontal="right" vertical="center"/>
    </xf>
    <xf numFmtId="1" fontId="3" fillId="0" borderId="0" xfId="17" applyNumberFormat="1" applyFont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0" fontId="6" fillId="4" borderId="0" xfId="14" quotePrefix="1" applyFont="1" applyFill="1" applyAlignment="1">
      <alignment horizontal="right" vertical="center"/>
    </xf>
    <xf numFmtId="0" fontId="30" fillId="0" borderId="0" xfId="14" applyFont="1" applyAlignment="1">
      <alignment horizontal="right" vertical="center"/>
    </xf>
    <xf numFmtId="0" fontId="30" fillId="0" borderId="0" xfId="14" quotePrefix="1" applyFont="1" applyAlignment="1">
      <alignment horizontal="right" vertical="center"/>
    </xf>
    <xf numFmtId="0" fontId="6" fillId="0" borderId="0" xfId="195" applyNumberFormat="1" applyFont="1" applyAlignment="1" applyProtection="1">
      <alignment horizontal="right" vertical="center"/>
    </xf>
    <xf numFmtId="167" fontId="14" fillId="0" borderId="0" xfId="12" applyNumberFormat="1" applyFont="1" applyAlignment="1">
      <alignment horizontal="right" vertical="center"/>
    </xf>
    <xf numFmtId="165" fontId="16" fillId="0" borderId="0" xfId="12" quotePrefix="1" applyFont="1" applyAlignment="1">
      <alignment horizontal="right" vertical="center"/>
    </xf>
    <xf numFmtId="167" fontId="16" fillId="0" borderId="0" xfId="17" applyNumberFormat="1" applyFont="1" applyAlignment="1">
      <alignment horizontal="right" vertical="center"/>
    </xf>
    <xf numFmtId="1" fontId="3" fillId="0" borderId="0" xfId="202" applyNumberFormat="1" applyFont="1" applyAlignment="1">
      <alignment horizontal="right" vertical="center"/>
    </xf>
    <xf numFmtId="3" fontId="3" fillId="2" borderId="0" xfId="188" applyNumberFormat="1" applyFont="1" applyFill="1" applyBorder="1" applyAlignment="1" applyProtection="1">
      <alignment horizontal="center" vertical="center"/>
    </xf>
    <xf numFmtId="175" fontId="6" fillId="4" borderId="0" xfId="0" applyNumberFormat="1" applyFont="1" applyFill="1" applyAlignment="1">
      <alignment horizontal="right"/>
    </xf>
    <xf numFmtId="175" fontId="3" fillId="0" borderId="0" xfId="0" applyNumberFormat="1" applyFont="1" applyAlignment="1">
      <alignment horizontal="right" wrapText="1"/>
    </xf>
    <xf numFmtId="167" fontId="16" fillId="0" borderId="0" xfId="9" applyNumberFormat="1" applyFont="1" applyAlignment="1">
      <alignment horizontal="left" vertical="center"/>
    </xf>
    <xf numFmtId="165" fontId="3" fillId="0" borderId="0" xfId="3" applyFont="1" applyAlignment="1">
      <alignment vertical="center" shrinkToFit="1"/>
    </xf>
    <xf numFmtId="0" fontId="75" fillId="0" borderId="0" xfId="0" applyFont="1" applyAlignment="1">
      <alignment horizontal="left" vertical="center" wrapText="1" readingOrder="1"/>
    </xf>
    <xf numFmtId="0" fontId="75" fillId="0" borderId="0" xfId="0" applyFont="1" applyAlignment="1">
      <alignment horizontal="right" vertical="center" wrapText="1" readingOrder="2"/>
    </xf>
    <xf numFmtId="0" fontId="77" fillId="0" borderId="0" xfId="0" applyFont="1" applyAlignment="1"/>
    <xf numFmtId="0" fontId="78" fillId="0" borderId="0" xfId="257" applyAlignment="1" applyProtection="1">
      <alignment horizontal="left" vertical="center" wrapText="1" readingOrder="1"/>
    </xf>
    <xf numFmtId="43" fontId="78" fillId="0" borderId="0" xfId="257" applyNumberFormat="1" applyAlignment="1" applyProtection="1">
      <alignment horizontal="right" vertical="center" wrapText="1" readingOrder="2"/>
    </xf>
    <xf numFmtId="0" fontId="78" fillId="0" borderId="0" xfId="257" applyAlignment="1" applyProtection="1">
      <alignment horizontal="right" vertical="center" wrapText="1" readingOrder="2"/>
    </xf>
    <xf numFmtId="43" fontId="79" fillId="0" borderId="0" xfId="256" applyFont="1" applyAlignment="1">
      <alignment horizontal="left" vertical="center" wrapText="1" readingOrder="1"/>
    </xf>
    <xf numFmtId="43" fontId="80" fillId="0" borderId="0" xfId="256" applyFont="1" applyAlignment="1">
      <alignment horizontal="right" vertical="center" wrapText="1" readingOrder="2"/>
    </xf>
    <xf numFmtId="3" fontId="6" fillId="4" borderId="0" xfId="188" applyNumberFormat="1" applyFont="1" applyFill="1" applyBorder="1" applyAlignment="1" applyProtection="1">
      <alignment horizontal="center" vertical="center"/>
    </xf>
    <xf numFmtId="0" fontId="61" fillId="0" borderId="0" xfId="0" applyNumberFormat="1" applyFont="1" applyAlignment="1">
      <alignment horizontal="right"/>
    </xf>
    <xf numFmtId="0" fontId="3" fillId="0" borderId="0" xfId="17" applyNumberFormat="1" applyFont="1" applyAlignment="1">
      <alignment vertical="center"/>
    </xf>
    <xf numFmtId="0" fontId="16" fillId="0" borderId="0" xfId="202" applyNumberFormat="1" applyFont="1" applyFill="1" applyBorder="1" applyAlignment="1" applyProtection="1">
      <alignment horizontal="right" vertical="center"/>
    </xf>
    <xf numFmtId="0" fontId="6" fillId="0" borderId="0" xfId="17" applyNumberFormat="1" applyFont="1" applyAlignment="1">
      <alignment horizontal="right" vertical="center"/>
    </xf>
    <xf numFmtId="0" fontId="6" fillId="0" borderId="0" xfId="202" applyNumberFormat="1" applyFont="1" applyFill="1" applyBorder="1" applyAlignment="1" applyProtection="1">
      <alignment horizontal="right" vertical="center"/>
    </xf>
    <xf numFmtId="0" fontId="62" fillId="0" borderId="0" xfId="0" applyNumberFormat="1" applyFont="1" applyAlignment="1">
      <alignment wrapText="1"/>
    </xf>
    <xf numFmtId="0" fontId="3" fillId="0" borderId="0" xfId="0" applyNumberFormat="1" applyFont="1" applyFill="1" applyBorder="1" applyAlignment="1">
      <alignment horizontal="right" vertical="center"/>
    </xf>
    <xf numFmtId="0" fontId="3" fillId="0" borderId="0" xfId="202" applyNumberFormat="1" applyFont="1" applyFill="1" applyBorder="1" applyAlignment="1">
      <alignment horizontal="right" vertical="center"/>
    </xf>
    <xf numFmtId="0" fontId="6" fillId="0" borderId="0" xfId="17" applyNumberFormat="1" applyFont="1" applyFill="1" applyBorder="1" applyAlignment="1" applyProtection="1">
      <alignment horizontal="right" vertical="center"/>
    </xf>
    <xf numFmtId="0" fontId="3" fillId="0" borderId="0" xfId="17" applyNumberFormat="1" applyFont="1" applyFill="1" applyBorder="1" applyAlignment="1" applyProtection="1">
      <alignment horizontal="right" vertical="center"/>
    </xf>
    <xf numFmtId="0" fontId="6" fillId="2" borderId="0" xfId="188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Border="1" applyAlignment="1">
      <alignment horizontal="right" vertical="center"/>
    </xf>
    <xf numFmtId="0" fontId="3" fillId="0" borderId="0" xfId="202" applyNumberFormat="1" applyFont="1" applyAlignment="1">
      <alignment vertical="center"/>
    </xf>
    <xf numFmtId="0" fontId="15" fillId="0" borderId="0" xfId="202" applyNumberFormat="1" applyFont="1" applyFill="1" applyBorder="1" applyAlignment="1">
      <alignment horizontal="center" vertical="center"/>
    </xf>
    <xf numFmtId="0" fontId="77" fillId="21" borderId="0" xfId="0" applyFont="1" applyFill="1" applyAlignment="1"/>
    <xf numFmtId="3" fontId="3" fillId="4" borderId="0" xfId="0" applyNumberFormat="1" applyFont="1" applyFill="1" applyAlignment="1">
      <alignment horizontal="right" vertical="center"/>
    </xf>
    <xf numFmtId="3" fontId="3" fillId="4" borderId="0" xfId="188" applyNumberFormat="1" applyFont="1" applyFill="1" applyBorder="1" applyAlignment="1" applyProtection="1">
      <alignment horizontal="center" vertical="center"/>
    </xf>
    <xf numFmtId="0" fontId="61" fillId="4" borderId="0" xfId="0" applyNumberFormat="1" applyFont="1" applyFill="1" applyBorder="1" applyAlignment="1">
      <alignment horizontal="center" vertical="center"/>
    </xf>
    <xf numFmtId="0" fontId="61" fillId="4" borderId="0" xfId="0" applyNumberFormat="1" applyFont="1" applyFill="1" applyBorder="1" applyAlignment="1">
      <alignment horizontal="center" vertical="center" readingOrder="2"/>
    </xf>
    <xf numFmtId="0" fontId="78" fillId="4" borderId="0" xfId="257" applyFill="1" applyAlignment="1" applyProtection="1">
      <alignment horizontal="left" vertical="center" wrapText="1" readingOrder="1"/>
    </xf>
    <xf numFmtId="43" fontId="78" fillId="4" borderId="0" xfId="257" applyNumberFormat="1" applyFill="1" applyAlignment="1" applyProtection="1">
      <alignment horizontal="right" vertical="center" wrapText="1" readingOrder="2"/>
    </xf>
    <xf numFmtId="0" fontId="77" fillId="4" borderId="0" xfId="0" applyFont="1" applyFill="1" applyAlignment="1"/>
    <xf numFmtId="43" fontId="78" fillId="4" borderId="0" xfId="257" applyNumberFormat="1" applyFill="1" applyAlignment="1" applyProtection="1">
      <alignment horizontal="left" vertical="center" wrapText="1" readingOrder="1"/>
    </xf>
    <xf numFmtId="0" fontId="78" fillId="4" borderId="0" xfId="257" applyFill="1" applyAlignment="1" applyProtection="1">
      <alignment horizontal="right" vertical="center" wrapText="1" readingOrder="2"/>
    </xf>
    <xf numFmtId="0" fontId="78" fillId="4" borderId="0" xfId="257" applyNumberFormat="1" applyFill="1" applyAlignment="1" applyProtection="1">
      <alignment horizontal="left" vertical="center" wrapText="1" readingOrder="1"/>
      <protection locked="0"/>
    </xf>
    <xf numFmtId="0" fontId="78" fillId="4" borderId="0" xfId="257" applyNumberFormat="1" applyFill="1" applyAlignment="1" applyProtection="1">
      <alignment horizontal="right" vertical="center" wrapText="1" readingOrder="2"/>
      <protection locked="0"/>
    </xf>
    <xf numFmtId="1" fontId="3" fillId="4" borderId="0" xfId="0" applyNumberFormat="1" applyFont="1" applyFill="1" applyAlignment="1"/>
    <xf numFmtId="3" fontId="18" fillId="4" borderId="0" xfId="0" applyNumberFormat="1" applyFont="1" applyFill="1" applyAlignment="1">
      <alignment vertical="center"/>
    </xf>
    <xf numFmtId="3" fontId="19" fillId="4" borderId="0" xfId="0" applyNumberFormat="1" applyFont="1" applyFill="1" applyAlignment="1">
      <alignment vertical="center"/>
    </xf>
    <xf numFmtId="165" fontId="3" fillId="4" borderId="0" xfId="17" applyFont="1" applyFill="1" applyAlignment="1">
      <alignment vertical="center"/>
    </xf>
    <xf numFmtId="165" fontId="7" fillId="4" borderId="0" xfId="12" quotePrefix="1" applyFont="1" applyFill="1" applyAlignment="1" applyProtection="1">
      <alignment horizontal="left" vertical="center"/>
    </xf>
    <xf numFmtId="165" fontId="6" fillId="4" borderId="0" xfId="12" applyFont="1" applyFill="1" applyAlignment="1">
      <alignment horizontal="right" vertical="center"/>
    </xf>
    <xf numFmtId="165" fontId="6" fillId="4" borderId="0" xfId="12" applyFont="1" applyFill="1" applyAlignment="1">
      <alignment vertical="center"/>
    </xf>
    <xf numFmtId="165" fontId="3" fillId="4" borderId="0" xfId="12" applyFont="1" applyFill="1" applyAlignment="1">
      <alignment horizontal="right" vertical="center"/>
    </xf>
    <xf numFmtId="165" fontId="3" fillId="4" borderId="0" xfId="12" applyFont="1" applyFill="1" applyAlignment="1">
      <alignment vertical="center"/>
    </xf>
    <xf numFmtId="165" fontId="7" fillId="4" borderId="0" xfId="12" applyFont="1" applyFill="1" applyAlignment="1">
      <alignment vertical="center"/>
    </xf>
    <xf numFmtId="165" fontId="7" fillId="4" borderId="0" xfId="12" applyFont="1" applyFill="1" applyAlignment="1">
      <alignment horizontal="right" vertical="center"/>
    </xf>
    <xf numFmtId="165" fontId="6" fillId="4" borderId="0" xfId="12" applyFont="1" applyFill="1" applyBorder="1" applyAlignment="1" applyProtection="1">
      <alignment horizontal="left" vertical="center"/>
    </xf>
    <xf numFmtId="165" fontId="3" fillId="4" borderId="0" xfId="12" applyFont="1" applyFill="1" applyBorder="1" applyAlignment="1">
      <alignment vertical="center"/>
    </xf>
    <xf numFmtId="165" fontId="3" fillId="4" borderId="0" xfId="12" applyFont="1" applyFill="1" applyBorder="1" applyAlignment="1" applyProtection="1">
      <alignment horizontal="left" vertical="center"/>
    </xf>
    <xf numFmtId="3" fontId="18" fillId="4" borderId="0" xfId="0" applyNumberFormat="1" applyFont="1" applyFill="1" applyAlignment="1">
      <alignment horizontal="right"/>
    </xf>
    <xf numFmtId="165" fontId="7" fillId="4" borderId="0" xfId="12" quotePrefix="1" applyFont="1" applyFill="1" applyAlignment="1" applyProtection="1">
      <alignment horizontal="right" vertical="center"/>
    </xf>
    <xf numFmtId="168" fontId="3" fillId="4" borderId="0" xfId="201" applyNumberFormat="1" applyFont="1" applyFill="1" applyBorder="1" applyAlignment="1" applyProtection="1">
      <alignment horizontal="right" vertical="center"/>
    </xf>
    <xf numFmtId="3" fontId="3" fillId="4" borderId="0" xfId="188" applyNumberFormat="1" applyFont="1" applyFill="1" applyBorder="1" applyAlignment="1" applyProtection="1">
      <alignment horizontal="right" vertical="center"/>
    </xf>
    <xf numFmtId="165" fontId="7" fillId="4" borderId="0" xfId="9" quotePrefix="1" applyFont="1" applyFill="1" applyAlignment="1" applyProtection="1">
      <alignment horizontal="left" vertical="center"/>
    </xf>
    <xf numFmtId="165" fontId="6" fillId="4" borderId="0" xfId="9" applyFont="1" applyFill="1" applyAlignment="1">
      <alignment horizontal="right" vertical="center"/>
    </xf>
    <xf numFmtId="165" fontId="6" fillId="4" borderId="0" xfId="9" applyFont="1" applyFill="1" applyAlignment="1" applyProtection="1">
      <alignment horizontal="right" vertical="center"/>
    </xf>
    <xf numFmtId="165" fontId="7" fillId="4" borderId="0" xfId="9" applyFont="1" applyFill="1" applyBorder="1" applyAlignment="1">
      <alignment vertical="center"/>
    </xf>
    <xf numFmtId="165" fontId="6" fillId="4" borderId="0" xfId="9" applyFont="1" applyFill="1" applyBorder="1" applyAlignment="1">
      <alignment horizontal="right" vertical="center"/>
    </xf>
    <xf numFmtId="165" fontId="4" fillId="4" borderId="0" xfId="9" quotePrefix="1" applyFont="1" applyFill="1" applyAlignment="1">
      <alignment horizontal="right" vertical="center" readingOrder="2"/>
    </xf>
    <xf numFmtId="165" fontId="3" fillId="4" borderId="0" xfId="9" applyFont="1" applyFill="1" applyBorder="1" applyAlignment="1">
      <alignment horizontal="right" vertical="center"/>
    </xf>
    <xf numFmtId="165" fontId="7" fillId="4" borderId="0" xfId="9" applyFont="1" applyFill="1" applyAlignment="1">
      <alignment horizontal="right" vertical="center" readingOrder="2"/>
    </xf>
    <xf numFmtId="165" fontId="4" fillId="4" borderId="0" xfId="9" quotePrefix="1" applyFont="1" applyFill="1" applyAlignment="1">
      <alignment vertical="center" readingOrder="2"/>
    </xf>
    <xf numFmtId="165" fontId="4" fillId="4" borderId="0" xfId="9" applyFont="1" applyFill="1" applyAlignment="1">
      <alignment horizontal="right" vertical="center" readingOrder="2"/>
    </xf>
    <xf numFmtId="1" fontId="3" fillId="4" borderId="0" xfId="0" applyNumberFormat="1" applyFont="1" applyFill="1" applyAlignment="1">
      <alignment vertical="center"/>
    </xf>
    <xf numFmtId="0" fontId="3" fillId="4" borderId="0" xfId="0" applyFont="1" applyFill="1" applyAlignment="1">
      <alignment horizontal="right" vertical="center"/>
    </xf>
    <xf numFmtId="164" fontId="7" fillId="4" borderId="0" xfId="8" quotePrefix="1" applyFont="1" applyFill="1" applyAlignment="1" applyProtection="1">
      <alignment horizontal="left" vertical="center"/>
    </xf>
    <xf numFmtId="164" fontId="6" fillId="4" borderId="0" xfId="8" quotePrefix="1" applyFont="1" applyFill="1" applyAlignment="1" applyProtection="1">
      <alignment horizontal="left" vertical="center"/>
    </xf>
    <xf numFmtId="164" fontId="3" fillId="4" borderId="0" xfId="8" applyFont="1" applyFill="1" applyAlignment="1">
      <alignment horizontal="right" vertical="center"/>
    </xf>
    <xf numFmtId="164" fontId="25" fillId="4" borderId="0" xfId="8" applyFont="1" applyFill="1" applyAlignment="1">
      <alignment vertical="center"/>
    </xf>
    <xf numFmtId="164" fontId="7" fillId="4" borderId="0" xfId="8" quotePrefix="1" applyFont="1" applyFill="1" applyAlignment="1">
      <alignment horizontal="right" vertical="center" readingOrder="2"/>
    </xf>
    <xf numFmtId="164" fontId="7" fillId="4" borderId="0" xfId="8" quotePrefix="1" applyFont="1" applyFill="1" applyBorder="1" applyAlignment="1">
      <alignment horizontal="left" vertical="center"/>
    </xf>
    <xf numFmtId="164" fontId="6" fillId="4" borderId="0" xfId="8" quotePrefix="1" applyFont="1" applyFill="1" applyBorder="1" applyAlignment="1">
      <alignment horizontal="left" vertical="center"/>
    </xf>
    <xf numFmtId="164" fontId="3" fillId="4" borderId="0" xfId="8" applyFont="1" applyFill="1" applyAlignment="1">
      <alignment vertical="center"/>
    </xf>
    <xf numFmtId="164" fontId="4" fillId="4" borderId="0" xfId="8" quotePrefix="1" applyFont="1" applyFill="1" applyAlignment="1">
      <alignment horizontal="right" vertical="center" readingOrder="2"/>
    </xf>
    <xf numFmtId="164" fontId="7" fillId="4" borderId="0" xfId="8" applyFont="1" applyFill="1" applyBorder="1" applyAlignment="1">
      <alignment horizontal="left" vertical="center"/>
    </xf>
    <xf numFmtId="164" fontId="4" fillId="4" borderId="0" xfId="8" applyFont="1" applyFill="1" applyAlignment="1">
      <alignment horizontal="right" vertical="center" readingOrder="2"/>
    </xf>
    <xf numFmtId="173" fontId="7" fillId="4" borderId="0" xfId="8" quotePrefix="1" applyNumberFormat="1" applyFont="1" applyFill="1" applyAlignment="1" applyProtection="1">
      <alignment horizontal="right" vertical="center"/>
    </xf>
    <xf numFmtId="173" fontId="25" fillId="4" borderId="0" xfId="8" applyNumberFormat="1" applyFont="1" applyFill="1" applyAlignment="1">
      <alignment horizontal="right" vertical="center"/>
    </xf>
    <xf numFmtId="173" fontId="7" fillId="4" borderId="0" xfId="8" quotePrefix="1" applyNumberFormat="1" applyFont="1" applyFill="1" applyBorder="1" applyAlignment="1">
      <alignment horizontal="right" vertical="center"/>
    </xf>
    <xf numFmtId="173" fontId="3" fillId="4" borderId="0" xfId="8" applyNumberFormat="1" applyFont="1" applyFill="1" applyAlignment="1">
      <alignment horizontal="right" vertical="center"/>
    </xf>
    <xf numFmtId="173" fontId="7" fillId="4" borderId="0" xfId="8" applyNumberFormat="1" applyFont="1" applyFill="1" applyBorder="1" applyAlignment="1">
      <alignment horizontal="right" vertical="center"/>
    </xf>
    <xf numFmtId="164" fontId="4" fillId="4" borderId="0" xfId="8" applyFont="1" applyFill="1" applyAlignment="1">
      <alignment horizontal="right" vertical="center"/>
    </xf>
    <xf numFmtId="173" fontId="18" fillId="4" borderId="0" xfId="0" applyNumberFormat="1" applyFont="1" applyFill="1" applyAlignment="1">
      <alignment vertical="center"/>
    </xf>
    <xf numFmtId="1" fontId="3" fillId="22" borderId="0" xfId="0" applyNumberFormat="1" applyFont="1" applyFill="1" applyBorder="1" applyAlignment="1"/>
    <xf numFmtId="3" fontId="18" fillId="22" borderId="0" xfId="0" applyNumberFormat="1" applyFont="1" applyFill="1" applyBorder="1" applyAlignment="1">
      <alignment vertical="center"/>
    </xf>
    <xf numFmtId="165" fontId="7" fillId="4" borderId="0" xfId="12" quotePrefix="1" applyFont="1" applyFill="1" applyBorder="1" applyAlignment="1" applyProtection="1">
      <alignment horizontal="left" vertical="center"/>
    </xf>
    <xf numFmtId="0" fontId="3" fillId="4" borderId="0" xfId="13" applyFont="1" applyFill="1" applyBorder="1" applyAlignment="1">
      <alignment horizontal="right" vertical="center"/>
    </xf>
    <xf numFmtId="165" fontId="7" fillId="4" borderId="0" xfId="12" applyFont="1" applyFill="1" applyBorder="1" applyAlignment="1">
      <alignment horizontal="right" vertical="center" readingOrder="2"/>
    </xf>
    <xf numFmtId="165" fontId="4" fillId="4" borderId="0" xfId="12" quotePrefix="1" applyFont="1" applyFill="1" applyBorder="1" applyAlignment="1">
      <alignment horizontal="right" vertical="center" readingOrder="2"/>
    </xf>
    <xf numFmtId="0" fontId="7" fillId="4" borderId="0" xfId="13" applyFont="1" applyFill="1" applyBorder="1" applyAlignment="1">
      <alignment vertical="center"/>
    </xf>
    <xf numFmtId="0" fontId="3" fillId="4" borderId="0" xfId="13" applyFont="1" applyFill="1" applyBorder="1" applyAlignment="1">
      <alignment vertical="center"/>
    </xf>
    <xf numFmtId="165" fontId="7" fillId="4" borderId="0" xfId="12" applyFont="1" applyFill="1" applyAlignment="1">
      <alignment horizontal="right" vertical="center" readingOrder="2"/>
    </xf>
    <xf numFmtId="0" fontId="3" fillId="4" borderId="0" xfId="255" applyFont="1" applyFill="1" applyAlignment="1">
      <alignment horizontal="right" vertical="center"/>
    </xf>
    <xf numFmtId="165" fontId="17" fillId="4" borderId="0" xfId="12" applyFont="1" applyFill="1" applyAlignment="1" applyProtection="1">
      <alignment horizontal="left" vertical="center"/>
    </xf>
    <xf numFmtId="0" fontId="3" fillId="4" borderId="0" xfId="255" applyFont="1" applyFill="1" applyAlignment="1">
      <alignment vertical="center"/>
    </xf>
    <xf numFmtId="165" fontId="4" fillId="4" borderId="0" xfId="12" applyFont="1" applyFill="1" applyAlignment="1">
      <alignment horizontal="right" vertical="center" readingOrder="2"/>
    </xf>
    <xf numFmtId="165" fontId="7" fillId="4" borderId="0" xfId="3" quotePrefix="1" applyFont="1" applyFill="1" applyAlignment="1" applyProtection="1">
      <alignment horizontal="left" vertical="center"/>
    </xf>
    <xf numFmtId="165" fontId="6" fillId="4" borderId="0" xfId="3" applyFont="1" applyFill="1" applyAlignment="1">
      <alignment vertical="center"/>
    </xf>
    <xf numFmtId="165" fontId="3" fillId="4" borderId="0" xfId="3" applyFont="1" applyFill="1" applyAlignment="1">
      <alignment vertical="center"/>
    </xf>
    <xf numFmtId="165" fontId="7" fillId="4" borderId="0" xfId="3" applyFont="1" applyFill="1" applyAlignment="1">
      <alignment horizontal="right" vertical="center" readingOrder="2"/>
    </xf>
    <xf numFmtId="165" fontId="3" fillId="4" borderId="0" xfId="3" applyFont="1" applyFill="1" applyAlignment="1" applyProtection="1">
      <alignment horizontal="left" vertical="center"/>
    </xf>
    <xf numFmtId="165" fontId="6" fillId="4" borderId="0" xfId="3" applyFont="1" applyFill="1" applyBorder="1" applyAlignment="1">
      <alignment vertical="center"/>
    </xf>
    <xf numFmtId="165" fontId="4" fillId="4" borderId="0" xfId="3" quotePrefix="1" applyFont="1" applyFill="1" applyAlignment="1">
      <alignment horizontal="right" vertical="center" readingOrder="2"/>
    </xf>
    <xf numFmtId="1" fontId="3" fillId="4" borderId="0" xfId="0" applyNumberFormat="1" applyFont="1" applyFill="1" applyAlignment="1">
      <alignment shrinkToFit="1"/>
    </xf>
    <xf numFmtId="3" fontId="3" fillId="4" borderId="0" xfId="0" applyNumberFormat="1" applyFont="1" applyFill="1" applyAlignment="1">
      <alignment horizontal="right" vertical="center" shrinkToFit="1"/>
    </xf>
    <xf numFmtId="3" fontId="18" fillId="4" borderId="0" xfId="0" applyNumberFormat="1" applyFont="1" applyFill="1" applyAlignment="1">
      <alignment vertical="center" shrinkToFit="1"/>
    </xf>
    <xf numFmtId="0" fontId="3" fillId="4" borderId="0" xfId="0" applyFont="1" applyFill="1" applyAlignment="1">
      <alignment vertical="center" shrinkToFit="1"/>
    </xf>
    <xf numFmtId="3" fontId="19" fillId="4" borderId="0" xfId="0" applyNumberFormat="1" applyFont="1" applyFill="1" applyAlignment="1">
      <alignment vertical="center" shrinkToFit="1"/>
    </xf>
    <xf numFmtId="165" fontId="29" fillId="4" borderId="0" xfId="12" applyFont="1" applyFill="1" applyAlignment="1">
      <alignment vertical="center"/>
    </xf>
    <xf numFmtId="165" fontId="7" fillId="4" borderId="0" xfId="12" applyFont="1" applyFill="1" applyBorder="1" applyAlignment="1">
      <alignment vertical="center"/>
    </xf>
    <xf numFmtId="165" fontId="7" fillId="4" borderId="0" xfId="3" quotePrefix="1" applyFont="1" applyFill="1" applyBorder="1" applyAlignment="1" applyProtection="1">
      <alignment horizontal="left" vertical="center"/>
    </xf>
    <xf numFmtId="165" fontId="3" fillId="4" borderId="0" xfId="3" applyFont="1" applyFill="1" applyBorder="1" applyAlignment="1">
      <alignment vertical="center"/>
    </xf>
    <xf numFmtId="165" fontId="4" fillId="4" borderId="0" xfId="12" quotePrefix="1" applyFont="1" applyFill="1" applyAlignment="1">
      <alignment horizontal="right" vertical="center" readingOrder="2"/>
    </xf>
    <xf numFmtId="165" fontId="4" fillId="4" borderId="0" xfId="3" quotePrefix="1" applyFont="1" applyFill="1" applyAlignment="1">
      <alignment horizontal="right" vertical="center" readingOrder="2"/>
    </xf>
    <xf numFmtId="165" fontId="7" fillId="4" borderId="0" xfId="3" quotePrefix="1" applyFont="1" applyFill="1" applyAlignment="1" applyProtection="1">
      <alignment horizontal="left" vertical="center"/>
    </xf>
    <xf numFmtId="165" fontId="7" fillId="4" borderId="0" xfId="9" applyFont="1" applyFill="1" applyBorder="1" applyAlignment="1" applyProtection="1">
      <alignment horizontal="left" vertical="center"/>
    </xf>
    <xf numFmtId="165" fontId="3" fillId="4" borderId="0" xfId="9" applyFont="1" applyFill="1" applyBorder="1" applyAlignment="1">
      <alignment vertical="center"/>
    </xf>
    <xf numFmtId="2" fontId="3" fillId="4" borderId="0" xfId="9" applyNumberFormat="1" applyFont="1" applyFill="1" applyBorder="1" applyAlignment="1">
      <alignment horizontal="right" vertical="center"/>
    </xf>
    <xf numFmtId="2" fontId="3" fillId="4" borderId="0" xfId="9" quotePrefix="1" applyNumberFormat="1" applyFont="1" applyFill="1" applyBorder="1" applyAlignment="1" applyProtection="1">
      <alignment vertical="center"/>
    </xf>
    <xf numFmtId="165" fontId="6" fillId="4" borderId="0" xfId="9" applyFont="1" applyFill="1" applyBorder="1" applyAlignment="1">
      <alignment vertical="center"/>
    </xf>
    <xf numFmtId="2" fontId="6" fillId="4" borderId="0" xfId="9" applyNumberFormat="1" applyFont="1" applyFill="1" applyBorder="1" applyAlignment="1">
      <alignment horizontal="right" vertical="center"/>
    </xf>
    <xf numFmtId="2" fontId="3" fillId="4" borderId="0" xfId="9" applyNumberFormat="1" applyFont="1" applyFill="1" applyAlignment="1">
      <alignment vertical="center"/>
    </xf>
    <xf numFmtId="165" fontId="6" fillId="4" borderId="0" xfId="9" applyFont="1" applyFill="1" applyAlignment="1">
      <alignment vertical="center"/>
    </xf>
    <xf numFmtId="165" fontId="3" fillId="4" borderId="0" xfId="9" applyFont="1" applyFill="1" applyAlignment="1">
      <alignment vertical="center"/>
    </xf>
    <xf numFmtId="3" fontId="3" fillId="4" borderId="0" xfId="9" applyNumberFormat="1" applyFont="1" applyFill="1" applyAlignment="1">
      <alignment horizontal="right" vertical="center"/>
    </xf>
    <xf numFmtId="165" fontId="3" fillId="4" borderId="0" xfId="9" applyFont="1" applyFill="1" applyAlignment="1">
      <alignment horizontal="right" vertical="center"/>
    </xf>
    <xf numFmtId="165" fontId="6" fillId="4" borderId="0" xfId="9" applyFont="1" applyFill="1" applyAlignment="1">
      <alignment vertical="center" readingOrder="2"/>
    </xf>
    <xf numFmtId="165" fontId="4" fillId="4" borderId="0" xfId="9" applyFont="1" applyFill="1" applyAlignment="1">
      <alignment vertical="center" readingOrder="2"/>
    </xf>
    <xf numFmtId="1" fontId="3" fillId="22" borderId="0" xfId="0" applyNumberFormat="1" applyFont="1" applyFill="1" applyBorder="1" applyAlignment="1">
      <alignment horizontal="right" vertical="center" wrapText="1"/>
    </xf>
    <xf numFmtId="165" fontId="69" fillId="4" borderId="0" xfId="3" quotePrefix="1" applyFont="1" applyFill="1" applyAlignment="1" applyProtection="1">
      <alignment horizontal="left" vertical="center"/>
    </xf>
    <xf numFmtId="165" fontId="69" fillId="4" borderId="0" xfId="3" applyFont="1" applyFill="1" applyAlignment="1">
      <alignment vertical="center"/>
    </xf>
    <xf numFmtId="165" fontId="4" fillId="4" borderId="0" xfId="3" applyFont="1" applyFill="1" applyAlignment="1">
      <alignment horizontal="right" vertical="center" readingOrder="2"/>
    </xf>
    <xf numFmtId="165" fontId="69" fillId="4" borderId="0" xfId="3" applyFont="1" applyFill="1" applyAlignment="1" applyProtection="1">
      <alignment horizontal="left" vertical="center"/>
    </xf>
    <xf numFmtId="165" fontId="3" fillId="4" borderId="0" xfId="12" applyFont="1" applyFill="1" applyBorder="1" applyAlignment="1">
      <alignment horizontal="right" vertical="center"/>
    </xf>
    <xf numFmtId="165" fontId="7" fillId="4" borderId="0" xfId="12" applyFont="1" applyFill="1" applyAlignment="1">
      <alignment horizontal="right" readingOrder="2"/>
    </xf>
    <xf numFmtId="3" fontId="3" fillId="19" borderId="0" xfId="201" applyNumberFormat="1" applyFont="1" applyFill="1" applyBorder="1" applyAlignment="1" applyProtection="1">
      <alignment horizontal="right" vertical="center"/>
    </xf>
    <xf numFmtId="165" fontId="4" fillId="4" borderId="0" xfId="12" quotePrefix="1" applyFont="1" applyFill="1" applyAlignment="1">
      <alignment horizontal="right" vertical="center" readingOrder="2"/>
    </xf>
    <xf numFmtId="167" fontId="7" fillId="4" borderId="0" xfId="17" quotePrefix="1" applyNumberFormat="1" applyFont="1" applyFill="1" applyAlignment="1" applyProtection="1">
      <alignment horizontal="left" vertical="center"/>
    </xf>
    <xf numFmtId="167" fontId="7" fillId="4" borderId="0" xfId="17" quotePrefix="1" applyNumberFormat="1" applyFont="1" applyFill="1" applyAlignment="1" applyProtection="1">
      <alignment horizontal="right" vertical="center"/>
    </xf>
    <xf numFmtId="167" fontId="7" fillId="4" borderId="0" xfId="17" quotePrefix="1" applyNumberFormat="1" applyFont="1" applyFill="1" applyAlignment="1">
      <alignment horizontal="right" vertical="center" readingOrder="2"/>
    </xf>
    <xf numFmtId="167" fontId="7" fillId="4" borderId="0" xfId="17" quotePrefix="1" applyNumberFormat="1" applyFont="1" applyFill="1" applyAlignment="1">
      <alignment horizontal="left" vertical="center"/>
    </xf>
    <xf numFmtId="167" fontId="7" fillId="4" borderId="0" xfId="17" quotePrefix="1" applyNumberFormat="1" applyFont="1" applyFill="1" applyAlignment="1">
      <alignment horizontal="right" vertical="center"/>
    </xf>
    <xf numFmtId="167" fontId="3" fillId="4" borderId="0" xfId="17" applyNumberFormat="1" applyFont="1" applyFill="1" applyAlignment="1">
      <alignment horizontal="right" vertical="center"/>
    </xf>
    <xf numFmtId="167" fontId="4" fillId="4" borderId="0" xfId="17" quotePrefix="1" applyNumberFormat="1" applyFont="1" applyFill="1" applyAlignment="1">
      <alignment horizontal="right" vertical="center" readingOrder="2"/>
    </xf>
    <xf numFmtId="167" fontId="7" fillId="4" borderId="0" xfId="17" applyNumberFormat="1" applyFont="1" applyFill="1" applyAlignment="1">
      <alignment horizontal="right" vertical="center" readingOrder="2"/>
    </xf>
    <xf numFmtId="165" fontId="7" fillId="4" borderId="0" xfId="17" applyFont="1" applyFill="1" applyAlignment="1">
      <alignment vertical="center"/>
    </xf>
    <xf numFmtId="167" fontId="6" fillId="4" borderId="0" xfId="17" applyNumberFormat="1" applyFont="1" applyFill="1" applyAlignment="1">
      <alignment horizontal="right" vertical="center"/>
    </xf>
    <xf numFmtId="165" fontId="4" fillId="4" borderId="0" xfId="17" applyFont="1" applyFill="1" applyAlignment="1">
      <alignment vertical="center" readingOrder="2"/>
    </xf>
    <xf numFmtId="167" fontId="7" fillId="4" borderId="0" xfId="17" applyNumberFormat="1" applyFont="1" applyFill="1" applyAlignment="1">
      <alignment horizontal="right" vertical="center"/>
    </xf>
    <xf numFmtId="167" fontId="3" fillId="4" borderId="0" xfId="17" applyNumberFormat="1" applyFont="1" applyFill="1" applyAlignment="1">
      <alignment vertical="center"/>
    </xf>
    <xf numFmtId="165" fontId="3" fillId="4" borderId="0" xfId="17" applyFont="1" applyFill="1" applyBorder="1" applyAlignment="1">
      <alignment vertical="center"/>
    </xf>
    <xf numFmtId="165" fontId="6" fillId="4" borderId="0" xfId="17" applyFont="1" applyFill="1" applyAlignment="1">
      <alignment vertical="center"/>
    </xf>
    <xf numFmtId="165" fontId="8" fillId="4" borderId="0" xfId="17" applyFont="1" applyFill="1" applyBorder="1" applyAlignment="1">
      <alignment vertical="center"/>
    </xf>
    <xf numFmtId="3" fontId="3" fillId="4" borderId="0" xfId="0" applyNumberFormat="1" applyFont="1" applyFill="1" applyAlignment="1">
      <alignment vertical="center"/>
    </xf>
    <xf numFmtId="168" fontId="3" fillId="4" borderId="0" xfId="0" applyNumberFormat="1" applyFont="1" applyFill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2" fillId="4" borderId="0" xfId="7" applyFont="1" applyFill="1" applyAlignment="1">
      <alignment vertical="center"/>
    </xf>
    <xf numFmtId="165" fontId="29" fillId="4" borderId="0" xfId="12" quotePrefix="1" applyFont="1" applyFill="1" applyAlignment="1">
      <alignment horizontal="right" vertical="center" readingOrder="2"/>
    </xf>
    <xf numFmtId="0" fontId="3" fillId="22" borderId="0" xfId="0" applyNumberFormat="1" applyFont="1" applyFill="1" applyBorder="1" applyAlignment="1">
      <alignment horizontal="right"/>
    </xf>
    <xf numFmtId="164" fontId="4" fillId="4" borderId="0" xfId="8" applyFont="1" applyFill="1" applyAlignment="1">
      <alignment horizontal="right" vertical="center" readingOrder="2"/>
    </xf>
    <xf numFmtId="165" fontId="4" fillId="4" borderId="0" xfId="12" quotePrefix="1" applyFont="1" applyFill="1" applyAlignment="1">
      <alignment horizontal="right" vertical="center" readingOrder="2"/>
    </xf>
    <xf numFmtId="165" fontId="6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left" vertical="center"/>
    </xf>
    <xf numFmtId="3" fontId="8" fillId="2" borderId="0" xfId="188" applyNumberFormat="1" applyFont="1" applyFill="1" applyBorder="1" applyAlignment="1" applyProtection="1">
      <alignment vertical="center"/>
    </xf>
    <xf numFmtId="165" fontId="4" fillId="4" borderId="0" xfId="12" quotePrefix="1" applyFont="1" applyFill="1" applyAlignment="1">
      <alignment horizontal="right" vertical="center" readingOrder="2"/>
    </xf>
    <xf numFmtId="165" fontId="7" fillId="4" borderId="0" xfId="3" quotePrefix="1" applyFont="1" applyFill="1" applyAlignment="1" applyProtection="1">
      <alignment horizontal="left" vertical="center"/>
    </xf>
    <xf numFmtId="165" fontId="6" fillId="0" borderId="0" xfId="0" applyNumberFormat="1" applyFont="1" applyAlignment="1">
      <alignment horizontal="right" vertical="center"/>
    </xf>
    <xf numFmtId="3" fontId="64" fillId="0" borderId="0" xfId="0" applyNumberFormat="1" applyFont="1" applyAlignment="1">
      <alignment vertical="center" wrapText="1"/>
    </xf>
    <xf numFmtId="3" fontId="62" fillId="0" borderId="0" xfId="0" applyNumberFormat="1" applyFont="1" applyAlignment="1">
      <alignment vertical="center" wrapText="1"/>
    </xf>
    <xf numFmtId="3" fontId="64" fillId="0" borderId="0" xfId="19" applyNumberFormat="1" applyFont="1" applyBorder="1" applyAlignment="1">
      <alignment horizontal="center" vertical="center"/>
    </xf>
    <xf numFmtId="3" fontId="61" fillId="0" borderId="0" xfId="0" applyNumberFormat="1" applyFont="1" applyAlignment="1">
      <alignment horizontal="center"/>
    </xf>
    <xf numFmtId="3" fontId="61" fillId="0" borderId="0" xfId="0" applyNumberFormat="1" applyFont="1" applyBorder="1" applyAlignment="1">
      <alignment horizontal="center"/>
    </xf>
    <xf numFmtId="165" fontId="6" fillId="4" borderId="0" xfId="0" applyNumberFormat="1" applyFont="1" applyFill="1" applyAlignment="1">
      <alignment horizontal="right" vertical="center"/>
    </xf>
    <xf numFmtId="1" fontId="6" fillId="4" borderId="0" xfId="0" applyNumberFormat="1" applyFont="1" applyFill="1" applyAlignment="1">
      <alignment horizontal="left" vertical="center"/>
    </xf>
    <xf numFmtId="167" fontId="14" fillId="0" borderId="0" xfId="0" applyNumberFormat="1" applyFont="1" applyAlignment="1">
      <alignment horizontal="center" vertical="center"/>
    </xf>
    <xf numFmtId="165" fontId="14" fillId="0" borderId="0" xfId="17" applyFont="1" applyBorder="1" applyAlignment="1" applyProtection="1">
      <alignment horizontal="center" vertical="center" wrapText="1"/>
    </xf>
    <xf numFmtId="165" fontId="7" fillId="0" borderId="0" xfId="12" quotePrefix="1" applyFont="1" applyAlignment="1" applyProtection="1">
      <alignment horizontal="center" vertical="center"/>
    </xf>
    <xf numFmtId="165" fontId="6" fillId="3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 vertical="center"/>
    </xf>
    <xf numFmtId="166" fontId="17" fillId="0" borderId="0" xfId="196" applyNumberFormat="1" applyFont="1" applyAlignment="1" applyProtection="1">
      <alignment horizontal="right" vertical="center"/>
    </xf>
    <xf numFmtId="166" fontId="14" fillId="0" borderId="0" xfId="196" quotePrefix="1" applyNumberFormat="1" applyFont="1" applyAlignment="1" applyProtection="1">
      <alignment horizontal="right" vertical="center"/>
    </xf>
    <xf numFmtId="166" fontId="6" fillId="0" borderId="0" xfId="196" quotePrefix="1" applyNumberFormat="1" applyFont="1" applyAlignment="1" applyProtection="1">
      <alignment horizontal="right" vertical="center"/>
    </xf>
    <xf numFmtId="166" fontId="17" fillId="0" borderId="0" xfId="196" quotePrefix="1" applyNumberFormat="1" applyFont="1" applyAlignment="1" applyProtection="1">
      <alignment horizontal="right" vertical="center"/>
    </xf>
    <xf numFmtId="166" fontId="14" fillId="0" borderId="0" xfId="196" applyNumberFormat="1" applyFont="1" applyAlignment="1" applyProtection="1">
      <alignment horizontal="right" vertical="center"/>
    </xf>
    <xf numFmtId="167" fontId="29" fillId="2" borderId="0" xfId="17" applyNumberFormat="1" applyFont="1" applyFill="1" applyBorder="1" applyAlignment="1" applyProtection="1">
      <alignment horizontal="right" vertical="center"/>
    </xf>
    <xf numFmtId="167" fontId="29" fillId="0" borderId="0" xfId="17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165" fontId="6" fillId="0" borderId="0" xfId="0" applyNumberFormat="1" applyFont="1" applyFill="1" applyAlignment="1">
      <alignment horizontal="right" vertical="center" readingOrder="2"/>
    </xf>
    <xf numFmtId="165" fontId="6" fillId="0" borderId="0" xfId="0" applyNumberFormat="1" applyFont="1" applyAlignment="1">
      <alignment horizontal="right" vertical="center"/>
    </xf>
    <xf numFmtId="167" fontId="8" fillId="0" borderId="0" xfId="17" quotePrefix="1" applyNumberFormat="1" applyFont="1" applyAlignment="1">
      <alignment horizontal="left" vertical="center"/>
    </xf>
    <xf numFmtId="167" fontId="8" fillId="0" borderId="0" xfId="17" quotePrefix="1" applyNumberFormat="1" applyFont="1" applyAlignment="1" applyProtection="1">
      <alignment horizontal="left" vertical="center"/>
    </xf>
    <xf numFmtId="167" fontId="8" fillId="0" borderId="0" xfId="17" applyNumberFormat="1" applyFont="1" applyBorder="1" applyAlignment="1" applyProtection="1">
      <alignment horizontal="left" vertical="center"/>
    </xf>
    <xf numFmtId="165" fontId="8" fillId="0" borderId="0" xfId="17" applyFont="1" applyAlignment="1">
      <alignment vertical="center" readingOrder="2"/>
    </xf>
    <xf numFmtId="167" fontId="8" fillId="0" borderId="0" xfId="17" applyNumberFormat="1" applyFont="1" applyAlignment="1" applyProtection="1">
      <alignment horizontal="left" vertical="center"/>
    </xf>
    <xf numFmtId="167" fontId="8" fillId="0" borderId="0" xfId="17" applyNumberFormat="1" applyFont="1" applyBorder="1" applyAlignment="1">
      <alignment vertical="center"/>
    </xf>
    <xf numFmtId="167" fontId="8" fillId="0" borderId="0" xfId="17" quotePrefix="1" applyNumberFormat="1" applyFont="1" applyBorder="1" applyAlignment="1" applyProtection="1">
      <alignment horizontal="left" vertical="center"/>
    </xf>
    <xf numFmtId="165" fontId="8" fillId="0" borderId="0" xfId="17" quotePrefix="1" applyFont="1" applyBorder="1" applyAlignment="1" applyProtection="1">
      <alignment horizontal="left" vertical="center"/>
    </xf>
    <xf numFmtId="165" fontId="8" fillId="0" borderId="0" xfId="17" applyFont="1" applyAlignment="1">
      <alignment vertical="center"/>
    </xf>
    <xf numFmtId="165" fontId="3" fillId="4" borderId="0" xfId="12" applyFont="1" applyFill="1" applyBorder="1" applyAlignment="1" applyProtection="1">
      <alignment horizontal="left" vertical="center"/>
    </xf>
    <xf numFmtId="165" fontId="6" fillId="0" borderId="0" xfId="0" applyNumberFormat="1" applyFont="1" applyAlignment="1">
      <alignment horizontal="right" vertical="center"/>
    </xf>
    <xf numFmtId="3" fontId="3" fillId="3" borderId="0" xfId="0" applyNumberFormat="1" applyFont="1" applyFill="1" applyBorder="1" applyAlignment="1">
      <alignment horizontal="right" vertical="center" wrapText="1"/>
    </xf>
    <xf numFmtId="3" fontId="3" fillId="22" borderId="0" xfId="0" applyNumberFormat="1" applyFont="1" applyFill="1" applyBorder="1" applyAlignment="1">
      <alignment horizontal="right" vertical="center" wrapText="1"/>
    </xf>
    <xf numFmtId="165" fontId="6" fillId="4" borderId="0" xfId="0" applyNumberFormat="1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1" fontId="13" fillId="4" borderId="0" xfId="0" applyNumberFormat="1" applyFont="1" applyFill="1" applyAlignment="1">
      <alignment horizontal="right" vertical="center"/>
    </xf>
    <xf numFmtId="1" fontId="13" fillId="4" borderId="0" xfId="0" applyNumberFormat="1" applyFont="1" applyFill="1" applyAlignment="1">
      <alignment horizontal="right" vertical="center" readingOrder="2"/>
    </xf>
    <xf numFmtId="166" fontId="3" fillId="4" borderId="0" xfId="0" applyNumberFormat="1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3" fontId="6" fillId="4" borderId="0" xfId="0" applyNumberFormat="1" applyFont="1" applyFill="1" applyAlignment="1">
      <alignment horizontal="right" vertical="center"/>
    </xf>
    <xf numFmtId="1" fontId="14" fillId="4" borderId="0" xfId="0" applyNumberFormat="1" applyFont="1" applyFill="1" applyAlignment="1">
      <alignment horizontal="right" vertical="center"/>
    </xf>
    <xf numFmtId="173" fontId="3" fillId="4" borderId="0" xfId="0" applyNumberFormat="1" applyFont="1" applyFill="1" applyAlignment="1">
      <alignment horizontal="right" vertical="center"/>
    </xf>
    <xf numFmtId="1" fontId="8" fillId="4" borderId="0" xfId="0" applyNumberFormat="1" applyFont="1" applyFill="1" applyAlignment="1">
      <alignment horizontal="right" vertical="center" readingOrder="2"/>
    </xf>
    <xf numFmtId="165" fontId="3" fillId="4" borderId="0" xfId="0" applyNumberFormat="1" applyFont="1" applyFill="1" applyAlignment="1">
      <alignment vertical="center"/>
    </xf>
    <xf numFmtId="173" fontId="6" fillId="4" borderId="0" xfId="0" applyNumberFormat="1" applyFont="1" applyFill="1" applyAlignment="1">
      <alignment horizontal="right" vertical="center"/>
    </xf>
    <xf numFmtId="1" fontId="8" fillId="4" borderId="0" xfId="0" applyNumberFormat="1" applyFont="1" applyFill="1" applyAlignment="1">
      <alignment horizontal="right" vertical="center"/>
    </xf>
    <xf numFmtId="171" fontId="6" fillId="0" borderId="0" xfId="8" applyNumberFormat="1" applyFont="1" applyAlignment="1">
      <alignment vertical="center"/>
    </xf>
    <xf numFmtId="175" fontId="18" fillId="4" borderId="0" xfId="0" applyNumberFormat="1" applyFont="1" applyFill="1" applyAlignment="1"/>
    <xf numFmtId="0" fontId="3" fillId="4" borderId="0" xfId="0" applyFont="1" applyFill="1" applyAlignment="1">
      <alignment horizontal="right"/>
    </xf>
    <xf numFmtId="3" fontId="3" fillId="4" borderId="0" xfId="0" applyNumberFormat="1" applyFont="1" applyFill="1" applyAlignment="1">
      <alignment horizontal="right"/>
    </xf>
    <xf numFmtId="0" fontId="6" fillId="0" borderId="0" xfId="0" applyNumberFormat="1" applyFont="1" applyAlignment="1">
      <alignment horizontal="right" vertical="center"/>
    </xf>
    <xf numFmtId="0" fontId="3" fillId="3" borderId="0" xfId="0" applyNumberFormat="1" applyFont="1" applyFill="1" applyBorder="1" applyAlignment="1">
      <alignment horizontal="right"/>
    </xf>
    <xf numFmtId="0" fontId="6" fillId="0" borderId="0" xfId="0" applyNumberFormat="1" applyFont="1" applyAlignment="1">
      <alignment horizontal="right"/>
    </xf>
    <xf numFmtId="0" fontId="18" fillId="22" borderId="0" xfId="0" applyNumberFormat="1" applyFont="1" applyFill="1" applyBorder="1" applyAlignment="1">
      <alignment horizontal="right" vertical="center"/>
    </xf>
    <xf numFmtId="0" fontId="18" fillId="3" borderId="0" xfId="0" applyNumberFormat="1" applyFont="1" applyFill="1" applyBorder="1" applyAlignment="1">
      <alignment horizontal="right" vertical="center"/>
    </xf>
    <xf numFmtId="0" fontId="3" fillId="3" borderId="0" xfId="0" applyNumberFormat="1" applyFont="1" applyFill="1" applyBorder="1" applyAlignment="1">
      <alignment horizontal="right" vertical="center"/>
    </xf>
    <xf numFmtId="0" fontId="3" fillId="0" borderId="0" xfId="12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/>
    </xf>
    <xf numFmtId="0" fontId="6" fillId="22" borderId="0" xfId="0" applyNumberFormat="1" applyFont="1" applyFill="1" applyBorder="1" applyAlignment="1">
      <alignment horizontal="right"/>
    </xf>
    <xf numFmtId="0" fontId="28" fillId="22" borderId="0" xfId="0" applyNumberFormat="1" applyFont="1" applyFill="1" applyBorder="1" applyAlignment="1">
      <alignment horizontal="right" vertical="center"/>
    </xf>
    <xf numFmtId="0" fontId="28" fillId="22" borderId="0" xfId="0" applyNumberFormat="1" applyFont="1" applyFill="1" applyBorder="1" applyAlignment="1">
      <alignment horizontal="right"/>
    </xf>
    <xf numFmtId="165" fontId="6" fillId="4" borderId="0" xfId="0" applyNumberFormat="1" applyFont="1" applyFill="1" applyAlignment="1">
      <alignment horizontal="right" vertical="center" readingOrder="2"/>
    </xf>
    <xf numFmtId="1" fontId="3" fillId="4" borderId="0" xfId="201" applyNumberFormat="1" applyFont="1" applyFill="1" applyBorder="1" applyAlignment="1" applyProtection="1">
      <alignment horizontal="right" vertical="center"/>
    </xf>
    <xf numFmtId="165" fontId="6" fillId="0" borderId="0" xfId="0" applyNumberFormat="1" applyFont="1" applyAlignment="1">
      <alignment horizontal="right" vertical="center"/>
    </xf>
    <xf numFmtId="165" fontId="4" fillId="4" borderId="0" xfId="12" applyFont="1" applyFill="1" applyAlignment="1">
      <alignment horizontal="right" vertical="center" readingOrder="2"/>
    </xf>
    <xf numFmtId="165" fontId="3" fillId="0" borderId="0" xfId="12" applyFont="1" applyBorder="1" applyAlignment="1">
      <alignment horizontal="center" vertical="top"/>
    </xf>
    <xf numFmtId="165" fontId="6" fillId="0" borderId="0" xfId="0" applyNumberFormat="1" applyFont="1" applyAlignment="1">
      <alignment horizontal="center" vertical="top"/>
    </xf>
    <xf numFmtId="165" fontId="6" fillId="0" borderId="0" xfId="12" applyFont="1" applyBorder="1" applyAlignment="1">
      <alignment vertical="center"/>
    </xf>
    <xf numFmtId="165" fontId="3" fillId="4" borderId="0" xfId="0" applyNumberFormat="1" applyFont="1" applyFill="1" applyAlignment="1" applyProtection="1">
      <alignment horizontal="left" vertical="center" shrinkToFit="1"/>
      <protection locked="0"/>
    </xf>
    <xf numFmtId="9" fontId="3" fillId="4" borderId="0" xfId="0" applyNumberFormat="1" applyFont="1" applyFill="1" applyAlignment="1" applyProtection="1">
      <alignment horizontal="center" vertical="center" shrinkToFit="1"/>
      <protection locked="0"/>
    </xf>
    <xf numFmtId="3" fontId="6" fillId="4" borderId="0" xfId="0" applyNumberFormat="1" applyFont="1" applyFill="1" applyAlignment="1" applyProtection="1">
      <alignment horizontal="center" vertical="center" shrinkToFit="1"/>
      <protection locked="0"/>
    </xf>
    <xf numFmtId="165" fontId="8" fillId="4" borderId="0" xfId="0" applyNumberFormat="1" applyFont="1" applyFill="1" applyAlignment="1" applyProtection="1">
      <alignment horizontal="right" vertical="center" shrinkToFit="1"/>
      <protection locked="0"/>
    </xf>
    <xf numFmtId="165" fontId="3" fillId="4" borderId="0" xfId="0" applyNumberFormat="1" applyFont="1" applyFill="1" applyAlignment="1" applyProtection="1">
      <alignment horizontal="left" vertical="center" wrapText="1" shrinkToFit="1"/>
      <protection locked="0"/>
    </xf>
    <xf numFmtId="165" fontId="3" fillId="4" borderId="0" xfId="12" applyNumberFormat="1" applyFont="1" applyFill="1" applyAlignment="1" applyProtection="1">
      <alignment horizontal="left" vertical="center" wrapText="1" shrinkToFit="1"/>
      <protection locked="0"/>
    </xf>
    <xf numFmtId="165" fontId="8" fillId="4" borderId="0" xfId="0" applyNumberFormat="1" applyFont="1" applyFill="1" applyAlignment="1">
      <alignment horizontal="right" vertical="center" readingOrder="2"/>
    </xf>
    <xf numFmtId="165" fontId="3" fillId="4" borderId="0" xfId="12" applyNumberFormat="1" applyFont="1" applyFill="1" applyAlignment="1" applyProtection="1">
      <alignment horizontal="left" vertical="center" shrinkToFit="1"/>
      <protection locked="0"/>
    </xf>
    <xf numFmtId="165" fontId="6" fillId="23" borderId="0" xfId="0" applyNumberFormat="1" applyFont="1" applyFill="1" applyBorder="1" applyAlignment="1">
      <alignment horizontal="left" vertical="center"/>
    </xf>
    <xf numFmtId="165" fontId="14" fillId="23" borderId="0" xfId="0" applyNumberFormat="1" applyFont="1" applyFill="1" applyBorder="1" applyAlignment="1">
      <alignment horizontal="right" vertical="center"/>
    </xf>
    <xf numFmtId="3" fontId="3" fillId="23" borderId="0" xfId="0" applyNumberFormat="1" applyFont="1" applyFill="1" applyBorder="1" applyAlignment="1">
      <alignment horizontal="center" vertical="center"/>
    </xf>
    <xf numFmtId="9" fontId="3" fillId="4" borderId="0" xfId="0" applyNumberFormat="1" applyFont="1" applyFill="1" applyAlignment="1" applyProtection="1">
      <alignment horizontal="center" vertical="center" wrapText="1" shrinkToFit="1"/>
      <protection locked="0"/>
    </xf>
    <xf numFmtId="165" fontId="8" fillId="4" borderId="0" xfId="0" applyNumberFormat="1" applyFont="1" applyFill="1" applyAlignment="1">
      <alignment horizontal="right" vertical="center" wrapText="1" readingOrder="2"/>
    </xf>
    <xf numFmtId="165" fontId="3" fillId="23" borderId="0" xfId="0" applyNumberFormat="1" applyFont="1" applyFill="1" applyBorder="1" applyAlignment="1" applyProtection="1">
      <alignment horizontal="left" vertical="center" shrinkToFit="1"/>
      <protection locked="0"/>
    </xf>
    <xf numFmtId="9" fontId="3" fillId="23" borderId="0" xfId="0" applyNumberFormat="1" applyFont="1" applyFill="1" applyBorder="1" applyAlignment="1" applyProtection="1">
      <alignment horizontal="center" vertical="center" shrinkToFit="1"/>
      <protection locked="0"/>
    </xf>
    <xf numFmtId="3" fontId="6" fillId="23" borderId="0" xfId="0" applyNumberFormat="1" applyFont="1" applyFill="1" applyBorder="1" applyAlignment="1" applyProtection="1">
      <alignment horizontal="center" vertical="center" shrinkToFit="1"/>
      <protection locked="0"/>
    </xf>
    <xf numFmtId="9" fontId="3" fillId="4" borderId="0" xfId="0" applyNumberFormat="1" applyFont="1" applyFill="1" applyBorder="1" applyAlignment="1" applyProtection="1">
      <alignment horizontal="center" vertical="center" shrinkToFit="1"/>
      <protection locked="0"/>
    </xf>
    <xf numFmtId="3" fontId="6" fillId="4" borderId="0" xfId="0" applyNumberFormat="1" applyFont="1" applyFill="1" applyAlignment="1" applyProtection="1">
      <alignment horizontal="center" vertical="center" wrapText="1" shrinkToFit="1"/>
      <protection locked="0"/>
    </xf>
    <xf numFmtId="3" fontId="6" fillId="4" borderId="0" xfId="0" applyNumberFormat="1" applyFont="1" applyFill="1" applyBorder="1" applyAlignment="1" applyProtection="1">
      <alignment horizontal="center" vertical="center" shrinkToFit="1"/>
      <protection locked="0"/>
    </xf>
    <xf numFmtId="1" fontId="3" fillId="4" borderId="0" xfId="0" applyNumberFormat="1" applyFont="1" applyFill="1" applyAlignment="1">
      <alignment horizontal="left" indent="1"/>
    </xf>
    <xf numFmtId="1" fontId="3" fillId="0" borderId="0" xfId="0" applyNumberFormat="1" applyFont="1" applyFill="1" applyAlignment="1">
      <alignment horizontal="left" indent="1"/>
    </xf>
    <xf numFmtId="0" fontId="3" fillId="4" borderId="0" xfId="0" applyFont="1" applyFill="1" applyAlignment="1">
      <alignment horizontal="left" vertical="center" indent="1"/>
    </xf>
    <xf numFmtId="1" fontId="3" fillId="4" borderId="0" xfId="0" applyNumberFormat="1" applyFont="1" applyFill="1" applyAlignment="1">
      <alignment horizontal="left" indent="1" shrinkToFit="1"/>
    </xf>
    <xf numFmtId="0" fontId="3" fillId="4" borderId="0" xfId="0" applyFont="1" applyFill="1" applyAlignment="1">
      <alignment horizontal="left" vertical="center" indent="1" shrinkToFit="1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1" fontId="11" fillId="4" borderId="0" xfId="163" quotePrefix="1" applyNumberFormat="1" applyFont="1" applyFill="1" applyAlignment="1">
      <alignment horizontal="right" vertical="center" readingOrder="2"/>
    </xf>
    <xf numFmtId="1" fontId="13" fillId="4" borderId="0" xfId="163" applyNumberFormat="1" applyFont="1" applyFill="1" applyAlignment="1">
      <alignment horizontal="right" vertical="center" indent="1" readingOrder="2"/>
    </xf>
    <xf numFmtId="169" fontId="3" fillId="4" borderId="0" xfId="201" applyNumberFormat="1" applyFont="1" applyFill="1" applyBorder="1" applyAlignment="1" applyProtection="1">
      <alignment horizontal="right" vertical="center"/>
    </xf>
    <xf numFmtId="168" fontId="6" fillId="4" borderId="0" xfId="201" applyNumberFormat="1" applyFont="1" applyFill="1" applyBorder="1" applyAlignment="1" applyProtection="1">
      <alignment horizontal="right" vertical="center"/>
    </xf>
    <xf numFmtId="1" fontId="11" fillId="4" borderId="0" xfId="163" applyNumberFormat="1" applyFont="1" applyFill="1" applyAlignment="1">
      <alignment horizontal="right" vertical="center"/>
    </xf>
    <xf numFmtId="1" fontId="13" fillId="4" borderId="0" xfId="163" applyNumberFormat="1" applyFont="1" applyFill="1" applyAlignment="1">
      <alignment horizontal="right" vertical="center" indent="1"/>
    </xf>
    <xf numFmtId="0" fontId="8" fillId="4" borderId="0" xfId="188" applyFont="1" applyFill="1" applyAlignment="1">
      <alignment horizontal="right" vertical="center" readingOrder="2"/>
    </xf>
    <xf numFmtId="165" fontId="3" fillId="4" borderId="0" xfId="17" applyFont="1" applyFill="1" applyBorder="1" applyAlignment="1">
      <alignment horizontal="right" vertical="center"/>
    </xf>
    <xf numFmtId="165" fontId="3" fillId="4" borderId="0" xfId="17" applyFont="1" applyFill="1" applyAlignment="1">
      <alignment horizontal="right" vertical="center"/>
    </xf>
    <xf numFmtId="165" fontId="4" fillId="4" borderId="0" xfId="17" applyFont="1" applyFill="1" applyAlignment="1">
      <alignment vertical="center"/>
    </xf>
    <xf numFmtId="165" fontId="5" fillId="4" borderId="0" xfId="17" applyFont="1" applyFill="1" applyAlignment="1">
      <alignment horizontal="right" vertical="center"/>
    </xf>
    <xf numFmtId="165" fontId="7" fillId="4" borderId="0" xfId="17" applyFont="1" applyFill="1" applyAlignment="1" applyProtection="1">
      <alignment horizontal="left" vertical="center"/>
    </xf>
    <xf numFmtId="165" fontId="7" fillId="4" borderId="0" xfId="17" quotePrefix="1" applyFont="1" applyFill="1" applyAlignment="1" applyProtection="1">
      <alignment horizontal="left" vertical="center"/>
    </xf>
    <xf numFmtId="165" fontId="6" fillId="4" borderId="0" xfId="17" applyFont="1" applyFill="1" applyAlignment="1">
      <alignment horizontal="right" vertical="center" readingOrder="2"/>
    </xf>
    <xf numFmtId="165" fontId="6" fillId="4" borderId="0" xfId="17" applyFont="1" applyFill="1" applyBorder="1" applyAlignment="1">
      <alignment horizontal="left" vertical="center"/>
    </xf>
    <xf numFmtId="165" fontId="6" fillId="4" borderId="0" xfId="17" applyFont="1" applyFill="1" applyAlignment="1">
      <alignment horizontal="right" vertical="center"/>
    </xf>
    <xf numFmtId="165" fontId="6" fillId="4" borderId="0" xfId="17" applyFont="1" applyFill="1" applyBorder="1" applyAlignment="1">
      <alignment vertical="center"/>
    </xf>
    <xf numFmtId="165" fontId="6" fillId="4" borderId="0" xfId="17" applyFont="1" applyFill="1" applyAlignment="1">
      <alignment horizontal="left" vertical="center"/>
    </xf>
    <xf numFmtId="165" fontId="3" fillId="4" borderId="0" xfId="17" applyFont="1" applyFill="1" applyAlignment="1">
      <alignment horizontal="center" vertical="center"/>
    </xf>
    <xf numFmtId="165" fontId="3" fillId="4" borderId="0" xfId="17" applyFont="1" applyFill="1" applyAlignment="1">
      <alignment horizontal="left" vertical="center"/>
    </xf>
    <xf numFmtId="3" fontId="61" fillId="4" borderId="0" xfId="0" applyNumberFormat="1" applyFont="1" applyFill="1" applyBorder="1" applyAlignment="1">
      <alignment vertical="center"/>
    </xf>
    <xf numFmtId="169" fontId="6" fillId="4" borderId="0" xfId="201" applyNumberFormat="1" applyFont="1" applyFill="1" applyBorder="1" applyAlignment="1" applyProtection="1">
      <alignment horizontal="right" vertical="center"/>
    </xf>
    <xf numFmtId="1" fontId="8" fillId="4" borderId="0" xfId="163" applyNumberFormat="1" applyFont="1" applyFill="1" applyAlignment="1">
      <alignment horizontal="right" vertical="center" indent="1"/>
    </xf>
    <xf numFmtId="1" fontId="14" fillId="4" borderId="0" xfId="0" applyNumberFormat="1" applyFont="1" applyFill="1" applyAlignment="1">
      <alignment horizontal="right" vertical="center" readingOrder="2"/>
    </xf>
    <xf numFmtId="3" fontId="8" fillId="4" borderId="0" xfId="17" applyNumberFormat="1" applyFont="1" applyFill="1" applyBorder="1" applyAlignment="1">
      <alignment horizontal="right" vertical="center"/>
    </xf>
    <xf numFmtId="166" fontId="8" fillId="4" borderId="0" xfId="17" applyNumberFormat="1" applyFont="1" applyFill="1" applyBorder="1" applyAlignment="1" applyProtection="1">
      <alignment horizontal="right" vertical="center"/>
    </xf>
    <xf numFmtId="3" fontId="6" fillId="4" borderId="0" xfId="188" applyNumberFormat="1" applyFont="1" applyFill="1" applyBorder="1" applyAlignment="1" applyProtection="1">
      <alignment vertical="center"/>
    </xf>
    <xf numFmtId="0" fontId="62" fillId="4" borderId="0" xfId="0" applyNumberFormat="1" applyFont="1" applyFill="1" applyAlignment="1">
      <alignment wrapText="1"/>
    </xf>
    <xf numFmtId="0" fontId="64" fillId="4" borderId="0" xfId="0" applyFont="1" applyFill="1" applyAlignment="1">
      <alignment wrapText="1"/>
    </xf>
    <xf numFmtId="0" fontId="62" fillId="4" borderId="0" xfId="0" applyNumberFormat="1" applyFont="1" applyFill="1" applyAlignment="1">
      <alignment horizontal="right" wrapText="1"/>
    </xf>
    <xf numFmtId="0" fontId="64" fillId="4" borderId="0" xfId="0" applyNumberFormat="1" applyFont="1" applyFill="1" applyAlignment="1">
      <alignment wrapText="1"/>
    </xf>
    <xf numFmtId="166" fontId="3" fillId="4" borderId="0" xfId="17" applyNumberFormat="1" applyFont="1" applyFill="1" applyBorder="1" applyAlignment="1" applyProtection="1">
      <alignment horizontal="right" vertical="center"/>
    </xf>
    <xf numFmtId="0" fontId="3" fillId="4" borderId="0" xfId="17" applyNumberFormat="1" applyFont="1" applyFill="1" applyBorder="1" applyAlignment="1" applyProtection="1">
      <alignment horizontal="right" vertical="center"/>
    </xf>
    <xf numFmtId="166" fontId="6" fillId="4" borderId="0" xfId="17" applyNumberFormat="1" applyFont="1" applyFill="1" applyBorder="1" applyAlignment="1" applyProtection="1">
      <alignment horizontal="right" vertical="center"/>
    </xf>
    <xf numFmtId="3" fontId="62" fillId="4" borderId="0" xfId="0" applyNumberFormat="1" applyFont="1" applyFill="1" applyAlignment="1">
      <alignment vertical="center" wrapText="1"/>
    </xf>
    <xf numFmtId="3" fontId="64" fillId="4" borderId="0" xfId="0" applyNumberFormat="1" applyFont="1" applyFill="1" applyAlignment="1">
      <alignment vertical="center" wrapText="1"/>
    </xf>
    <xf numFmtId="169" fontId="3" fillId="4" borderId="0" xfId="201" applyNumberFormat="1" applyFont="1" applyFill="1" applyBorder="1" applyAlignment="1" applyProtection="1">
      <alignment horizontal="center" vertical="center"/>
    </xf>
    <xf numFmtId="3" fontId="18" fillId="4" borderId="0" xfId="0" applyNumberFormat="1" applyFont="1" applyFill="1" applyAlignment="1">
      <alignment horizontal="center" vertical="center"/>
    </xf>
    <xf numFmtId="3" fontId="28" fillId="4" borderId="0" xfId="0" applyNumberFormat="1" applyFont="1" applyFill="1" applyAlignment="1">
      <alignment horizontal="center" vertical="center"/>
    </xf>
    <xf numFmtId="0" fontId="61" fillId="4" borderId="0" xfId="0" applyNumberFormat="1" applyFont="1" applyFill="1" applyAlignment="1">
      <alignment horizontal="center"/>
    </xf>
    <xf numFmtId="0" fontId="64" fillId="4" borderId="0" xfId="19" applyFont="1" applyFill="1" applyBorder="1" applyAlignment="1">
      <alignment horizontal="center" vertical="center"/>
    </xf>
    <xf numFmtId="0" fontId="61" fillId="4" borderId="0" xfId="0" applyNumberFormat="1" applyFont="1" applyFill="1" applyBorder="1" applyAlignment="1">
      <alignment horizontal="center"/>
    </xf>
    <xf numFmtId="165" fontId="14" fillId="4" borderId="0" xfId="17" applyFont="1" applyFill="1" applyBorder="1" applyAlignment="1" applyProtection="1">
      <alignment horizontal="center" vertical="center" wrapText="1"/>
    </xf>
    <xf numFmtId="165" fontId="6" fillId="4" borderId="0" xfId="0" applyNumberFormat="1" applyFont="1" applyFill="1" applyAlignment="1">
      <alignment vertical="center"/>
    </xf>
    <xf numFmtId="175" fontId="3" fillId="4" borderId="0" xfId="0" applyNumberFormat="1" applyFont="1" applyFill="1" applyAlignment="1">
      <alignment horizontal="right" wrapText="1"/>
    </xf>
    <xf numFmtId="165" fontId="71" fillId="4" borderId="0" xfId="12" applyFont="1" applyFill="1" applyAlignment="1">
      <alignment vertical="center"/>
    </xf>
    <xf numFmtId="165" fontId="3" fillId="0" borderId="0" xfId="12" applyFont="1" applyAlignment="1">
      <alignment horizontal="right" vertical="top"/>
    </xf>
    <xf numFmtId="165" fontId="6" fillId="0" borderId="0" xfId="17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165" fontId="16" fillId="0" borderId="0" xfId="0" applyNumberFormat="1" applyFont="1" applyAlignment="1">
      <alignment horizontal="right" vertical="center"/>
    </xf>
    <xf numFmtId="0" fontId="16" fillId="0" borderId="0" xfId="188" applyFont="1" applyAlignment="1">
      <alignment horizontal="right" vertical="center" readingOrder="2"/>
    </xf>
    <xf numFmtId="165" fontId="6" fillId="0" borderId="0" xfId="0" applyNumberFormat="1" applyFont="1" applyAlignment="1">
      <alignment horizontal="right" vertical="center"/>
    </xf>
    <xf numFmtId="3" fontId="8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5" fontId="6" fillId="0" borderId="0" xfId="17" applyFont="1" applyBorder="1" applyAlignment="1" applyProtection="1">
      <alignment horizontal="center" vertical="top" wrapText="1"/>
    </xf>
    <xf numFmtId="175" fontId="6" fillId="0" borderId="0" xfId="0" applyNumberFormat="1" applyFont="1" applyAlignment="1">
      <alignment horizontal="right" vertical="center"/>
    </xf>
    <xf numFmtId="175" fontId="6" fillId="3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Alignment="1">
      <alignment horizontal="right" vertical="center"/>
    </xf>
    <xf numFmtId="165" fontId="6" fillId="0" borderId="0" xfId="0" applyNumberFormat="1" applyFont="1" applyAlignment="1">
      <alignment horizontal="right" vertical="top"/>
    </xf>
    <xf numFmtId="3" fontId="6" fillId="23" borderId="0" xfId="0" applyNumberFormat="1" applyFont="1" applyFill="1" applyBorder="1" applyAlignment="1">
      <alignment horizontal="center" vertical="center"/>
    </xf>
    <xf numFmtId="0" fontId="12" fillId="4" borderId="0" xfId="0" applyFont="1" applyFill="1" applyAlignment="1">
      <alignment vertical="center"/>
    </xf>
    <xf numFmtId="0" fontId="12" fillId="4" borderId="0" xfId="0" applyFont="1" applyFill="1" applyAlignment="1">
      <alignment horizontal="right" vertical="center"/>
    </xf>
    <xf numFmtId="3" fontId="68" fillId="21" borderId="0" xfId="0" applyNumberFormat="1" applyFont="1" applyFill="1" applyAlignment="1">
      <alignment horizontal="right" vertical="center"/>
    </xf>
    <xf numFmtId="169" fontId="3" fillId="21" borderId="0" xfId="201" applyNumberFormat="1" applyFont="1" applyFill="1" applyBorder="1" applyAlignment="1" applyProtection="1">
      <alignment horizontal="right" vertical="center"/>
    </xf>
    <xf numFmtId="0" fontId="72" fillId="0" borderId="0" xfId="1" applyFont="1" applyAlignment="1">
      <alignment horizontal="center" vertical="center"/>
    </xf>
    <xf numFmtId="0" fontId="73" fillId="0" borderId="0" xfId="1" applyFont="1" applyAlignment="1">
      <alignment horizontal="center" vertical="center"/>
    </xf>
    <xf numFmtId="0" fontId="74" fillId="0" borderId="0" xfId="1" applyFont="1" applyAlignment="1">
      <alignment horizontal="center" vertical="center"/>
    </xf>
    <xf numFmtId="165" fontId="15" fillId="0" borderId="0" xfId="17" applyFont="1" applyBorder="1" applyAlignment="1" applyProtection="1">
      <alignment horizontal="center" vertical="center"/>
    </xf>
    <xf numFmtId="165" fontId="7" fillId="4" borderId="0" xfId="17" applyFont="1" applyFill="1" applyAlignment="1">
      <alignment horizontal="right" vertical="center" readingOrder="2"/>
    </xf>
    <xf numFmtId="165" fontId="7" fillId="0" borderId="0" xfId="17" applyFont="1" applyAlignment="1">
      <alignment horizontal="right" vertical="center" readingOrder="2"/>
    </xf>
    <xf numFmtId="165" fontId="4" fillId="0" borderId="0" xfId="17" quotePrefix="1" applyFont="1" applyAlignment="1">
      <alignment horizontal="right" vertical="center" readingOrder="2"/>
    </xf>
    <xf numFmtId="165" fontId="6" fillId="0" borderId="0" xfId="17" quotePrefix="1" applyFont="1" applyAlignment="1">
      <alignment horizontal="center" vertical="center" readingOrder="2"/>
    </xf>
    <xf numFmtId="165" fontId="6" fillId="0" borderId="0" xfId="17" applyFont="1" applyAlignment="1">
      <alignment horizontal="right" vertical="center"/>
    </xf>
    <xf numFmtId="165" fontId="6" fillId="0" borderId="0" xfId="17" applyFont="1" applyBorder="1" applyAlignment="1">
      <alignment horizontal="left" vertical="center"/>
    </xf>
    <xf numFmtId="165" fontId="4" fillId="4" borderId="0" xfId="17" quotePrefix="1" applyFont="1" applyFill="1" applyAlignment="1">
      <alignment horizontal="right" vertical="center" readingOrder="2"/>
    </xf>
    <xf numFmtId="165" fontId="6" fillId="4" borderId="0" xfId="17" quotePrefix="1" applyFont="1" applyFill="1" applyAlignment="1">
      <alignment horizontal="right" vertical="center" readingOrder="2"/>
    </xf>
    <xf numFmtId="165" fontId="6" fillId="4" borderId="0" xfId="17" applyFont="1" applyFill="1" applyAlignment="1">
      <alignment horizontal="right" vertical="center"/>
    </xf>
    <xf numFmtId="165" fontId="6" fillId="4" borderId="0" xfId="17" applyFont="1" applyFill="1" applyBorder="1" applyAlignment="1">
      <alignment horizontal="right" vertical="center"/>
    </xf>
    <xf numFmtId="165" fontId="6" fillId="0" borderId="0" xfId="17" applyFont="1" applyBorder="1" applyAlignment="1">
      <alignment horizontal="right" vertical="center"/>
    </xf>
    <xf numFmtId="0" fontId="15" fillId="0" borderId="0" xfId="200" applyFont="1" applyAlignment="1">
      <alignment horizontal="center" vertical="center"/>
    </xf>
    <xf numFmtId="172" fontId="15" fillId="0" borderId="0" xfId="17" applyNumberFormat="1" applyFont="1" applyBorder="1" applyAlignment="1">
      <alignment horizontal="center" vertical="center"/>
    </xf>
    <xf numFmtId="0" fontId="4" fillId="0" borderId="0" xfId="200" quotePrefix="1" applyFont="1" applyAlignment="1">
      <alignment horizontal="right" vertical="center" readingOrder="2"/>
    </xf>
    <xf numFmtId="165" fontId="6" fillId="0" borderId="0" xfId="0" applyNumberFormat="1" applyFont="1" applyAlignment="1">
      <alignment horizontal="center" vertical="center" readingOrder="2"/>
    </xf>
    <xf numFmtId="165" fontId="6" fillId="0" borderId="0" xfId="0" applyNumberFormat="1" applyFont="1" applyAlignment="1">
      <alignment horizontal="center" vertical="center"/>
    </xf>
    <xf numFmtId="165" fontId="15" fillId="0" borderId="0" xfId="194" applyFont="1" applyAlignment="1">
      <alignment horizontal="center" vertical="center"/>
    </xf>
    <xf numFmtId="165" fontId="15" fillId="0" borderId="0" xfId="17" applyFont="1" applyAlignment="1">
      <alignment horizontal="center" vertical="center"/>
    </xf>
    <xf numFmtId="165" fontId="15" fillId="0" borderId="0" xfId="12" applyFont="1" applyAlignment="1">
      <alignment horizontal="center" vertical="center"/>
    </xf>
    <xf numFmtId="165" fontId="7" fillId="0" borderId="0" xfId="17" quotePrefix="1" applyFont="1" applyBorder="1" applyAlignment="1">
      <alignment horizontal="right" vertical="center" readingOrder="2"/>
    </xf>
    <xf numFmtId="165" fontId="4" fillId="0" borderId="0" xfId="17" applyFont="1" applyBorder="1" applyAlignment="1">
      <alignment horizontal="right" vertical="center" readingOrder="2"/>
    </xf>
    <xf numFmtId="165" fontId="66" fillId="0" borderId="0" xfId="17" quotePrefix="1" applyFont="1" applyBorder="1" applyAlignment="1">
      <alignment horizontal="right" vertical="center" readingOrder="2"/>
    </xf>
    <xf numFmtId="165" fontId="66" fillId="0" borderId="0" xfId="17" applyFont="1" applyBorder="1" applyAlignment="1">
      <alignment horizontal="right" vertical="center" readingOrder="2"/>
    </xf>
    <xf numFmtId="0" fontId="6" fillId="0" borderId="0" xfId="245" applyFont="1" applyBorder="1" applyAlignment="1">
      <alignment horizontal="right" vertical="center" wrapText="1"/>
    </xf>
    <xf numFmtId="166" fontId="15" fillId="0" borderId="0" xfId="3" applyNumberFormat="1" applyFont="1" applyAlignment="1">
      <alignment horizontal="center" vertical="center"/>
    </xf>
    <xf numFmtId="165" fontId="7" fillId="4" borderId="0" xfId="9" applyFont="1" applyFill="1" applyAlignment="1">
      <alignment horizontal="right" vertical="center" readingOrder="2"/>
    </xf>
    <xf numFmtId="165" fontId="4" fillId="4" borderId="0" xfId="9" quotePrefix="1" applyFont="1" applyFill="1" applyAlignment="1">
      <alignment horizontal="right" vertical="center" readingOrder="2"/>
    </xf>
    <xf numFmtId="167" fontId="14" fillId="0" borderId="0" xfId="9" applyNumberFormat="1" applyFont="1" applyAlignment="1">
      <alignment horizontal="center" vertical="center"/>
    </xf>
    <xf numFmtId="165" fontId="4" fillId="4" borderId="0" xfId="12" quotePrefix="1" applyFont="1" applyFill="1" applyAlignment="1">
      <alignment horizontal="right" vertical="center" readingOrder="2"/>
    </xf>
    <xf numFmtId="165" fontId="7" fillId="4" borderId="0" xfId="12" quotePrefix="1" applyFont="1" applyFill="1" applyAlignment="1">
      <alignment horizontal="right" vertical="center" readingOrder="2"/>
    </xf>
    <xf numFmtId="165" fontId="6" fillId="0" borderId="0" xfId="12" quotePrefix="1" applyFont="1" applyAlignment="1">
      <alignment horizontal="center" vertical="center"/>
    </xf>
    <xf numFmtId="178" fontId="15" fillId="0" borderId="0" xfId="12" applyNumberFormat="1" applyFont="1" applyAlignment="1">
      <alignment horizontal="center" vertical="center"/>
    </xf>
    <xf numFmtId="165" fontId="4" fillId="4" borderId="0" xfId="3" quotePrefix="1" applyFont="1" applyFill="1" applyAlignment="1">
      <alignment horizontal="right" vertical="center" readingOrder="2"/>
    </xf>
    <xf numFmtId="165" fontId="7" fillId="4" borderId="0" xfId="3" quotePrefix="1" applyFont="1" applyFill="1" applyAlignment="1" applyProtection="1">
      <alignment horizontal="left" vertical="center"/>
    </xf>
    <xf numFmtId="165" fontId="6" fillId="0" borderId="0" xfId="0" applyNumberFormat="1" applyFont="1" applyAlignment="1">
      <alignment horizontal="right" vertical="center" readingOrder="2"/>
    </xf>
    <xf numFmtId="0" fontId="0" fillId="0" borderId="0" xfId="0" applyFont="1" applyAlignment="1"/>
    <xf numFmtId="165" fontId="6" fillId="0" borderId="0" xfId="0" applyNumberFormat="1" applyFont="1" applyAlignment="1">
      <alignment horizontal="right" vertical="center"/>
    </xf>
    <xf numFmtId="165" fontId="15" fillId="0" borderId="0" xfId="3" applyFont="1" applyBorder="1" applyAlignment="1">
      <alignment horizontal="center" vertical="center"/>
    </xf>
    <xf numFmtId="165" fontId="7" fillId="4" borderId="0" xfId="3" applyFont="1" applyFill="1" applyAlignment="1">
      <alignment horizontal="right" vertical="center" readingOrder="2"/>
    </xf>
    <xf numFmtId="165" fontId="15" fillId="2" borderId="0" xfId="9" applyFont="1" applyFill="1" applyBorder="1" applyAlignment="1">
      <alignment horizontal="center" vertical="center"/>
    </xf>
    <xf numFmtId="164" fontId="4" fillId="4" borderId="0" xfId="8" applyFont="1" applyFill="1" applyAlignment="1">
      <alignment horizontal="right" vertical="center" readingOrder="2"/>
    </xf>
    <xf numFmtId="165" fontId="7" fillId="4" borderId="0" xfId="12" applyFont="1" applyFill="1" applyAlignment="1">
      <alignment horizontal="right" vertical="center" readingOrder="2"/>
    </xf>
    <xf numFmtId="165" fontId="4" fillId="4" borderId="0" xfId="12" applyFont="1" applyFill="1" applyAlignment="1">
      <alignment horizontal="right" vertical="center" readingOrder="2"/>
    </xf>
    <xf numFmtId="165" fontId="17" fillId="4" borderId="0" xfId="12" applyFont="1" applyFill="1" applyAlignment="1" applyProtection="1">
      <alignment horizontal="center" vertical="center"/>
    </xf>
    <xf numFmtId="165" fontId="29" fillId="4" borderId="0" xfId="12" quotePrefix="1" applyFont="1" applyFill="1" applyAlignment="1">
      <alignment horizontal="right" readingOrder="2"/>
    </xf>
    <xf numFmtId="165" fontId="7" fillId="4" borderId="0" xfId="12" quotePrefix="1" applyFont="1" applyFill="1" applyAlignment="1">
      <alignment horizontal="center" vertical="center" readingOrder="2"/>
    </xf>
  </cellXfs>
  <cellStyles count="258">
    <cellStyle name="20 % - Accent1 2" xfId="23"/>
    <cellStyle name="20 % - Accent1 2 2" xfId="24"/>
    <cellStyle name="20 % - Accent1 2 3" xfId="25"/>
    <cellStyle name="20 % - Accent1 3" xfId="26"/>
    <cellStyle name="20 % - Accent2 2" xfId="27"/>
    <cellStyle name="20 % - Accent2 2 2" xfId="28"/>
    <cellStyle name="20 % - Accent2 2 3" xfId="29"/>
    <cellStyle name="20 % - Accent2 3" xfId="30"/>
    <cellStyle name="20 % - Accent3 2" xfId="31"/>
    <cellStyle name="20 % - Accent3 2 2" xfId="32"/>
    <cellStyle name="20 % - Accent3 2 3" xfId="33"/>
    <cellStyle name="20 % - Accent3 3" xfId="34"/>
    <cellStyle name="20 % - Accent4 2" xfId="35"/>
    <cellStyle name="20 % - Accent4 2 2" xfId="36"/>
    <cellStyle name="20 % - Accent4 2 3" xfId="37"/>
    <cellStyle name="20 % - Accent4 3" xfId="38"/>
    <cellStyle name="20 % - Accent5 2" xfId="39"/>
    <cellStyle name="20 % - Accent5 2 2" xfId="40"/>
    <cellStyle name="20 % - Accent5 2 3" xfId="41"/>
    <cellStyle name="20 % - Accent5 3" xfId="42"/>
    <cellStyle name="20 % - Accent6 2" xfId="43"/>
    <cellStyle name="20 % - Accent6 2 2" xfId="44"/>
    <cellStyle name="20 % - Accent6 2 3" xfId="45"/>
    <cellStyle name="20 % - Accent6 3" xfId="46"/>
    <cellStyle name="40 % - Accent1 2" xfId="47"/>
    <cellStyle name="40 % - Accent1 2 2" xfId="48"/>
    <cellStyle name="40 % - Accent1 2 3" xfId="49"/>
    <cellStyle name="40 % - Accent1 3" xfId="50"/>
    <cellStyle name="40 % - Accent2 2" xfId="51"/>
    <cellStyle name="40 % - Accent2 2 2" xfId="52"/>
    <cellStyle name="40 % - Accent2 2 3" xfId="53"/>
    <cellStyle name="40 % - Accent2 3" xfId="54"/>
    <cellStyle name="40 % - Accent3 2" xfId="55"/>
    <cellStyle name="40 % - Accent3 2 2" xfId="56"/>
    <cellStyle name="40 % - Accent3 2 3" xfId="57"/>
    <cellStyle name="40 % - Accent3 3" xfId="58"/>
    <cellStyle name="40 % - Accent4 2" xfId="59"/>
    <cellStyle name="40 % - Accent4 2 2" xfId="60"/>
    <cellStyle name="40 % - Accent4 2 3" xfId="61"/>
    <cellStyle name="40 % - Accent4 3" xfId="62"/>
    <cellStyle name="40 % - Accent5 2" xfId="63"/>
    <cellStyle name="40 % - Accent5 2 2" xfId="64"/>
    <cellStyle name="40 % - Accent5 2 3" xfId="65"/>
    <cellStyle name="40 % - Accent5 3" xfId="66"/>
    <cellStyle name="40 % - Accent6 2" xfId="67"/>
    <cellStyle name="40 % - Accent6 2 2" xfId="68"/>
    <cellStyle name="40 % - Accent6 2 3" xfId="69"/>
    <cellStyle name="40 % - Accent6 3" xfId="70"/>
    <cellStyle name="60 % - Accent1 2" xfId="71"/>
    <cellStyle name="60 % - Accent1 2 2" xfId="72"/>
    <cellStyle name="60 % - Accent1 2 3" xfId="73"/>
    <cellStyle name="60 % - Accent1 3" xfId="74"/>
    <cellStyle name="60 % - Accent2 2" xfId="75"/>
    <cellStyle name="60 % - Accent2 2 2" xfId="76"/>
    <cellStyle name="60 % - Accent2 2 3" xfId="77"/>
    <cellStyle name="60 % - Accent2 3" xfId="78"/>
    <cellStyle name="60 % - Accent3 2" xfId="79"/>
    <cellStyle name="60 % - Accent3 2 2" xfId="80"/>
    <cellStyle name="60 % - Accent3 2 3" xfId="81"/>
    <cellStyle name="60 % - Accent3 3" xfId="82"/>
    <cellStyle name="60 % - Accent4 2" xfId="83"/>
    <cellStyle name="60 % - Accent4 2 2" xfId="84"/>
    <cellStyle name="60 % - Accent4 2 3" xfId="85"/>
    <cellStyle name="60 % - Accent4 3" xfId="86"/>
    <cellStyle name="60 % - Accent5 2" xfId="87"/>
    <cellStyle name="60 % - Accent5 2 2" xfId="88"/>
    <cellStyle name="60 % - Accent5 2 3" xfId="89"/>
    <cellStyle name="60 % - Accent5 3" xfId="90"/>
    <cellStyle name="60 % - Accent6 2" xfId="91"/>
    <cellStyle name="60 % - Accent6 2 2" xfId="92"/>
    <cellStyle name="60 % - Accent6 2 3" xfId="93"/>
    <cellStyle name="60 % - Accent6 3" xfId="94"/>
    <cellStyle name="Accent1 2" xfId="95"/>
    <cellStyle name="Accent1 2 2" xfId="96"/>
    <cellStyle name="Accent1 2 3" xfId="97"/>
    <cellStyle name="Accent1 3" xfId="98"/>
    <cellStyle name="Accent2 2" xfId="99"/>
    <cellStyle name="Accent2 2 2" xfId="100"/>
    <cellStyle name="Accent2 2 3" xfId="101"/>
    <cellStyle name="Accent2 3" xfId="102"/>
    <cellStyle name="Accent3 2" xfId="103"/>
    <cellStyle name="Accent3 2 2" xfId="104"/>
    <cellStyle name="Accent3 2 3" xfId="105"/>
    <cellStyle name="Accent3 3" xfId="106"/>
    <cellStyle name="Accent4 2" xfId="107"/>
    <cellStyle name="Accent4 2 2" xfId="108"/>
    <cellStyle name="Accent4 2 3" xfId="109"/>
    <cellStyle name="Accent4 3" xfId="110"/>
    <cellStyle name="Accent5 2" xfId="111"/>
    <cellStyle name="Accent5 2 2" xfId="112"/>
    <cellStyle name="Accent5 2 3" xfId="113"/>
    <cellStyle name="Accent5 3" xfId="114"/>
    <cellStyle name="Accent6 2" xfId="115"/>
    <cellStyle name="Accent6 2 2" xfId="116"/>
    <cellStyle name="Accent6 2 3" xfId="117"/>
    <cellStyle name="Accent6 3" xfId="118"/>
    <cellStyle name="Avertissement 2" xfId="119"/>
    <cellStyle name="Avertissement 2 2" xfId="120"/>
    <cellStyle name="Avertissement 2 3" xfId="121"/>
    <cellStyle name="Avertissement 3" xfId="122"/>
    <cellStyle name="Calcul 2" xfId="123"/>
    <cellStyle name="Calcul 2 2" xfId="124"/>
    <cellStyle name="Calcul 2 3" xfId="125"/>
    <cellStyle name="Calcul 3" xfId="126"/>
    <cellStyle name="Cellule liée 2" xfId="127"/>
    <cellStyle name="Cellule liée 2 2" xfId="128"/>
    <cellStyle name="Cellule liée 2 3" xfId="129"/>
    <cellStyle name="Cellule liée 3" xfId="130"/>
    <cellStyle name="Commentaire 2" xfId="131"/>
    <cellStyle name="Commentaire 2 2" xfId="132"/>
    <cellStyle name="Commentaire 2 3" xfId="133"/>
    <cellStyle name="Commentaire 3" xfId="134"/>
    <cellStyle name="Entrée 2" xfId="135"/>
    <cellStyle name="Entrée 2 2" xfId="136"/>
    <cellStyle name="Entrée 2 3" xfId="137"/>
    <cellStyle name="Entrée 3" xfId="138"/>
    <cellStyle name="Euro" xfId="139"/>
    <cellStyle name="Insatisfaisant 2" xfId="140"/>
    <cellStyle name="Insatisfaisant 2 2" xfId="141"/>
    <cellStyle name="Insatisfaisant 2 3" xfId="142"/>
    <cellStyle name="Insatisfaisant 3" xfId="143"/>
    <cellStyle name="Lien hypertexte" xfId="257" builtinId="8"/>
    <cellStyle name="Milliers" xfId="256" builtinId="3"/>
    <cellStyle name="Milliers 10" xfId="144"/>
    <cellStyle name="Milliers 2" xfId="145"/>
    <cellStyle name="Milliers 3" xfId="18"/>
    <cellStyle name="Monétaire 2" xfId="146"/>
    <cellStyle name="MS_Arabic" xfId="147"/>
    <cellStyle name="Neutre 2" xfId="148"/>
    <cellStyle name="Neutre 2 2" xfId="149"/>
    <cellStyle name="Neutre 2 3" xfId="150"/>
    <cellStyle name="Neutre 3" xfId="151"/>
    <cellStyle name="Normal" xfId="0" builtinId="0"/>
    <cellStyle name="Normal 10" xfId="152"/>
    <cellStyle name="Normal 11" xfId="153"/>
    <cellStyle name="Normal 12" xfId="154"/>
    <cellStyle name="Normal 13" xfId="155"/>
    <cellStyle name="Normal 14" xfId="156"/>
    <cellStyle name="Normal 15" xfId="157"/>
    <cellStyle name="Normal 15 3" xfId="158"/>
    <cellStyle name="Normal 16" xfId="159"/>
    <cellStyle name="Normal 17" xfId="160"/>
    <cellStyle name="Normal 18" xfId="161"/>
    <cellStyle name="Normal 19" xfId="162"/>
    <cellStyle name="Normal 2" xfId="163"/>
    <cellStyle name="Normal 2 2" xfId="164"/>
    <cellStyle name="Normal 2 2 2" xfId="7"/>
    <cellStyle name="Normal 2 2 3" xfId="165"/>
    <cellStyle name="Normal 2 2 3 2 2" xfId="166"/>
    <cellStyle name="Normal 2 3" xfId="167"/>
    <cellStyle name="Normal 2 4" xfId="168"/>
    <cellStyle name="Normal 2 5" xfId="169"/>
    <cellStyle name="Normal 2 6" xfId="15"/>
    <cellStyle name="Normal 20" xfId="170"/>
    <cellStyle name="Normal 21" xfId="171"/>
    <cellStyle name="Normal 22" xfId="172"/>
    <cellStyle name="Normal 23" xfId="173"/>
    <cellStyle name="Normal 24" xfId="174"/>
    <cellStyle name="Normal 25" xfId="175"/>
    <cellStyle name="Normal 26" xfId="176"/>
    <cellStyle name="Normal 27" xfId="177"/>
    <cellStyle name="Normal 3" xfId="178"/>
    <cellStyle name="Normal 3 2" xfId="179"/>
    <cellStyle name="Normal 3 2 2" xfId="180"/>
    <cellStyle name="Normal 3 2 2 2" xfId="181"/>
    <cellStyle name="Normal 3 3" xfId="182"/>
    <cellStyle name="Normal 3 4" xfId="183"/>
    <cellStyle name="Normal 4" xfId="184"/>
    <cellStyle name="Normal 4 2" xfId="19"/>
    <cellStyle name="Normal 4 3" xfId="185"/>
    <cellStyle name="Normal 5" xfId="186"/>
    <cellStyle name="Normal 6" xfId="187"/>
    <cellStyle name="Normal 6 2" xfId="188"/>
    <cellStyle name="Normal 6 3" xfId="189"/>
    <cellStyle name="Normal 7" xfId="1"/>
    <cellStyle name="Normal 7 2" xfId="190"/>
    <cellStyle name="Normal 8" xfId="191"/>
    <cellStyle name="Normal 9" xfId="192"/>
    <cellStyle name="Normal 9 2" xfId="193"/>
    <cellStyle name="Normal_11" xfId="2"/>
    <cellStyle name="Normal_11 (2)" xfId="194"/>
    <cellStyle name="Normal_11_Santé1b-07" xfId="8"/>
    <cellStyle name="Normal_CONSFINAL2007" xfId="13"/>
    <cellStyle name="Normal_E18 2" xfId="195"/>
    <cellStyle name="Normal_E18_sante1" xfId="196"/>
    <cellStyle name="Normal_E18_sante1b" xfId="197"/>
    <cellStyle name="Normal_E18_SANTE2" xfId="4"/>
    <cellStyle name="Normal_E18_SANTE3 3" xfId="198"/>
    <cellStyle name="Normal_E27_sante1" xfId="199"/>
    <cellStyle name="Normal_E27_sante1b" xfId="10"/>
    <cellStyle name="Normal_E27_SANTE2" xfId="5"/>
    <cellStyle name="Normal_E27_SANTE3 3" xfId="21"/>
    <cellStyle name="Normal_E37_SANTE3" xfId="22"/>
    <cellStyle name="Normal_Feuil1 2" xfId="200"/>
    <cellStyle name="Normal_Feuil1 3" xfId="14"/>
    <cellStyle name="Normal_infra-ssb" xfId="201"/>
    <cellStyle name="Normal_LABORATOIRES2009" xfId="255"/>
    <cellStyle name="Normal_medssb e (2)" xfId="202"/>
    <cellStyle name="Normal_mst" xfId="20"/>
    <cellStyle name="Normal_parmssb e" xfId="203"/>
    <cellStyle name="Normal_RECAPMED PAR SPEC MINIST DE SANTE 02" xfId="204"/>
    <cellStyle name="Normal_vac o-11 u+r (2)" xfId="6"/>
    <cellStyle name="Pourcentage 2" xfId="205"/>
    <cellStyle name="Satisfaisant 2" xfId="206"/>
    <cellStyle name="Satisfaisant 2 2" xfId="207"/>
    <cellStyle name="Satisfaisant 2 3" xfId="208"/>
    <cellStyle name="Satisfaisant 3" xfId="209"/>
    <cellStyle name="Sortie 2" xfId="210"/>
    <cellStyle name="Sortie 2 2" xfId="211"/>
    <cellStyle name="Sortie 2 3" xfId="212"/>
    <cellStyle name="Sortie 3" xfId="213"/>
    <cellStyle name="Texte explicatif 2" xfId="214"/>
    <cellStyle name="Texte explicatif 2 2" xfId="215"/>
    <cellStyle name="Texte explicatif 2 3" xfId="216"/>
    <cellStyle name="Texte explicatif 3" xfId="217"/>
    <cellStyle name="Titre 2" xfId="218"/>
    <cellStyle name="Titre 2 2" xfId="219"/>
    <cellStyle name="Titre 2 3" xfId="220"/>
    <cellStyle name="Titre 3" xfId="221"/>
    <cellStyle name="Titre 1 2" xfId="222"/>
    <cellStyle name="Titre 1 2 2" xfId="223"/>
    <cellStyle name="Titre 1 2 3" xfId="224"/>
    <cellStyle name="Titre 1 3" xfId="225"/>
    <cellStyle name="Titre 2 2 2" xfId="226"/>
    <cellStyle name="Titre 2 2 3" xfId="227"/>
    <cellStyle name="Titre 3 2" xfId="228"/>
    <cellStyle name="Titre 3 2 2" xfId="229"/>
    <cellStyle name="Titre 3 2 3" xfId="230"/>
    <cellStyle name="Titre 3 3" xfId="231"/>
    <cellStyle name="Titre 4 2" xfId="232"/>
    <cellStyle name="Titre 4 2 2" xfId="233"/>
    <cellStyle name="Titre 4 2 3" xfId="234"/>
    <cellStyle name="Titre 4 3" xfId="235"/>
    <cellStyle name="Total 2" xfId="236"/>
    <cellStyle name="Total 2 2" xfId="237"/>
    <cellStyle name="Total 2 3" xfId="238"/>
    <cellStyle name="Total 3" xfId="239"/>
    <cellStyle name="Vérification 2" xfId="240"/>
    <cellStyle name="Vérification 2 2" xfId="241"/>
    <cellStyle name="Vérification 2 3" xfId="242"/>
    <cellStyle name="Vérification 3" xfId="243"/>
    <cellStyle name="عادي_agros99" xfId="244"/>
    <cellStyle name="عادي_consultprepostnatal" xfId="245"/>
    <cellStyle name="عادي_curative2000" xfId="246"/>
    <cellStyle name="عادي_Etablis" xfId="247"/>
    <cellStyle name="عادي_HOP2005" xfId="248"/>
    <cellStyle name="عادي_HOSPP99 2" xfId="11"/>
    <cellStyle name="عادي_pop-2002" xfId="249"/>
    <cellStyle name="عادي_pop-2002 2" xfId="16"/>
    <cellStyle name="عادي_sante1" xfId="17"/>
    <cellStyle name="عادي_sante1b" xfId="250"/>
    <cellStyle name="عادي_sante1b_Santé1b-07" xfId="9"/>
    <cellStyle name="عادي_SANTE2 3" xfId="3"/>
    <cellStyle name="عادي_SANTE3" xfId="12"/>
    <cellStyle name="عملة [0]_Book1" xfId="251"/>
    <cellStyle name="عملة_Book1" xfId="252"/>
    <cellStyle name="فاصلة [0]_Book1" xfId="253"/>
    <cellStyle name="فاصلة_Book1" xfId="254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5" formatCode="General_)"/>
      <fill>
        <patternFill patternType="solid">
          <fgColor indexed="64"/>
          <bgColor theme="0"/>
        </patternFill>
      </fill>
      <alignment horizontal="right" vertical="center" textRotation="0" wrapText="0" indent="0" relativeIndent="0" justifyLastLine="0" shrinkToFit="0" readingOrder="2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0" indent="0" relative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relative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General_)"/>
      <fill>
        <patternFill patternType="solid">
          <fgColor indexed="64"/>
          <bgColor theme="0"/>
        </patternFill>
      </fill>
      <alignment horizontal="left" vertical="center" textRotation="0" wrapText="0" indent="0" relative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5" formatCode="General_)"/>
      <fill>
        <patternFill patternType="solid">
          <bgColor theme="0"/>
        </patternFill>
      </fill>
      <alignment horizontal="right" vertical="center" textRotation="0" wrapText="0" indent="0" relativeIndent="0" justifyLastLine="0" shrinkToFit="1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fill>
        <patternFill patternType="solid">
          <bgColor theme="0"/>
        </patternFill>
      </fill>
      <alignment horizontal="center" vertical="center" textRotation="0" wrapText="0" indent="0" relative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3" formatCode="0%"/>
      <fill>
        <patternFill patternType="solid">
          <bgColor theme="0"/>
        </patternFill>
      </fill>
      <alignment horizontal="center" vertical="center" textRotation="0" wrapText="0" indent="0" relative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General_)"/>
      <fill>
        <patternFill patternType="solid">
          <bgColor theme="0"/>
        </patternFill>
      </fill>
      <alignment horizontal="left" vertical="center" textRotation="0" wrapText="0" indent="0" relative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bgColor theme="0"/>
        </patternFill>
      </fill>
      <alignment horizontal="center" vertical="center" textRotation="0" wrapText="0" indent="0" relative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color auto="1"/>
      </font>
      <fill>
        <patternFill patternType="solid"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externalLink" Target="externalLinks/externalLink6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09-734E-B363-E05703F999B6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09-734E-B363-E05703F999B6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E09-734E-B363-E05703F999B6}"/>
            </c:ext>
          </c:extLst>
        </c:ser>
        <c:gapDepth val="0"/>
        <c:shape val="box"/>
        <c:axId val="114357760"/>
        <c:axId val="114359296"/>
        <c:axId val="0"/>
      </c:bar3DChart>
      <c:catAx>
        <c:axId val="114357760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359296"/>
        <c:crosses val="autoZero"/>
        <c:lblAlgn val="ctr"/>
        <c:lblOffset val="100"/>
        <c:tickLblSkip val="2"/>
        <c:tickMarkSkip val="1"/>
      </c:catAx>
      <c:valAx>
        <c:axId val="1143592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357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0B6-CE40-AB80-02E45191C122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0B6-CE40-AB80-02E45191C122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0B6-CE40-AB80-02E45191C122}"/>
            </c:ext>
          </c:extLst>
        </c:ser>
        <c:gapDepth val="0"/>
        <c:shape val="box"/>
        <c:axId val="113719168"/>
        <c:axId val="113720704"/>
        <c:axId val="0"/>
      </c:bar3DChart>
      <c:catAx>
        <c:axId val="113719168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720704"/>
        <c:crosses val="autoZero"/>
        <c:lblAlgn val="ctr"/>
        <c:lblOffset val="100"/>
        <c:tickLblSkip val="1"/>
        <c:tickMarkSkip val="1"/>
      </c:catAx>
      <c:valAx>
        <c:axId val="1137207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7191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6E5-D14F-BBBB-7E74945D8CFB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6E5-D14F-BBBB-7E74945D8CFB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6E5-D14F-BBBB-7E74945D8CFB}"/>
            </c:ext>
          </c:extLst>
        </c:ser>
        <c:gapDepth val="0"/>
        <c:shape val="box"/>
        <c:axId val="113746688"/>
        <c:axId val="113748224"/>
        <c:axId val="0"/>
      </c:bar3DChart>
      <c:catAx>
        <c:axId val="113746688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748224"/>
        <c:crosses val="autoZero"/>
        <c:lblAlgn val="ctr"/>
        <c:lblOffset val="100"/>
        <c:tickLblSkip val="2"/>
        <c:tickMarkSkip val="1"/>
      </c:catAx>
      <c:valAx>
        <c:axId val="1137482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746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97-D944-ACEF-52F2CEC75FE0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97-D944-ACEF-52F2CEC75FE0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697-D944-ACEF-52F2CEC75FE0}"/>
            </c:ext>
          </c:extLst>
        </c:ser>
        <c:gapDepth val="0"/>
        <c:shape val="box"/>
        <c:axId val="113761664"/>
        <c:axId val="113767552"/>
        <c:axId val="0"/>
      </c:bar3DChart>
      <c:catAx>
        <c:axId val="113761664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767552"/>
        <c:crosses val="autoZero"/>
        <c:lblAlgn val="ctr"/>
        <c:lblOffset val="100"/>
        <c:tickLblSkip val="1"/>
        <c:tickMarkSkip val="1"/>
      </c:catAx>
      <c:valAx>
        <c:axId val="1137675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7616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E6-EA41-A909-E3CFFCDC2BB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E6-EA41-A909-E3CFFCDC2BB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EE6-EA41-A909-E3CFFCDC2BB4}"/>
            </c:ext>
          </c:extLst>
        </c:ser>
        <c:gapDepth val="0"/>
        <c:shape val="box"/>
        <c:axId val="113780992"/>
        <c:axId val="113786880"/>
        <c:axId val="0"/>
      </c:bar3DChart>
      <c:catAx>
        <c:axId val="113780992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786880"/>
        <c:crosses val="autoZero"/>
        <c:lblAlgn val="ctr"/>
        <c:lblOffset val="100"/>
        <c:tickLblSkip val="2"/>
        <c:tickMarkSkip val="1"/>
      </c:catAx>
      <c:valAx>
        <c:axId val="1137868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7809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7A7-3D4C-BF07-A88F5AD39E17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7A7-3D4C-BF07-A88F5AD39E17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7A7-3D4C-BF07-A88F5AD39E17}"/>
            </c:ext>
          </c:extLst>
        </c:ser>
        <c:gapDepth val="0"/>
        <c:shape val="box"/>
        <c:axId val="113812608"/>
        <c:axId val="113814144"/>
        <c:axId val="0"/>
      </c:bar3DChart>
      <c:catAx>
        <c:axId val="113812608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814144"/>
        <c:crosses val="autoZero"/>
        <c:lblAlgn val="ctr"/>
        <c:lblOffset val="100"/>
        <c:tickLblSkip val="1"/>
        <c:tickMarkSkip val="1"/>
      </c:catAx>
      <c:valAx>
        <c:axId val="1138141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8126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3FB-F14C-B720-5FCF1543B55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3FB-F14C-B720-5FCF1543B55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3FB-F14C-B720-5FCF1543B554}"/>
            </c:ext>
          </c:extLst>
        </c:ser>
        <c:gapDepth val="0"/>
        <c:shape val="box"/>
        <c:axId val="113840128"/>
        <c:axId val="113841664"/>
        <c:axId val="0"/>
      </c:bar3DChart>
      <c:catAx>
        <c:axId val="113840128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841664"/>
        <c:crosses val="autoZero"/>
        <c:lblAlgn val="ctr"/>
        <c:lblOffset val="100"/>
        <c:tickLblSkip val="2"/>
        <c:tickMarkSkip val="1"/>
      </c:catAx>
      <c:valAx>
        <c:axId val="1138416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840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55B-7248-88A9-023018DD18C3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55B-7248-88A9-023018DD18C3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55B-7248-88A9-023018DD18C3}"/>
            </c:ext>
          </c:extLst>
        </c:ser>
        <c:gapDepth val="0"/>
        <c:shape val="box"/>
        <c:axId val="113855104"/>
        <c:axId val="113877376"/>
        <c:axId val="0"/>
      </c:bar3DChart>
      <c:catAx>
        <c:axId val="113855104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877376"/>
        <c:crosses val="autoZero"/>
        <c:lblAlgn val="ctr"/>
        <c:lblOffset val="100"/>
        <c:tickLblSkip val="1"/>
        <c:tickMarkSkip val="1"/>
      </c:catAx>
      <c:valAx>
        <c:axId val="1138773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8551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B8B-3D43-B2C8-1A1E03EBB7A5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B8B-3D43-B2C8-1A1E03EBB7A5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B8B-3D43-B2C8-1A1E03EBB7A5}"/>
            </c:ext>
          </c:extLst>
        </c:ser>
        <c:gapDepth val="0"/>
        <c:shape val="box"/>
        <c:axId val="113890816"/>
        <c:axId val="113892352"/>
        <c:axId val="0"/>
      </c:bar3DChart>
      <c:catAx>
        <c:axId val="113890816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892352"/>
        <c:crosses val="autoZero"/>
        <c:lblAlgn val="ctr"/>
        <c:lblOffset val="100"/>
        <c:tickLblSkip val="2"/>
        <c:tickMarkSkip val="1"/>
      </c:catAx>
      <c:valAx>
        <c:axId val="1138923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8908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2E2-1845-BBCE-E90144F13EFD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2E2-1845-BBCE-E90144F13EFD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2E2-1845-BBCE-E90144F13EFD}"/>
            </c:ext>
          </c:extLst>
        </c:ser>
        <c:gapDepth val="0"/>
        <c:shape val="box"/>
        <c:axId val="114065792"/>
        <c:axId val="114067328"/>
        <c:axId val="0"/>
      </c:bar3DChart>
      <c:catAx>
        <c:axId val="114065792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067328"/>
        <c:crosses val="autoZero"/>
        <c:lblAlgn val="ctr"/>
        <c:lblOffset val="100"/>
        <c:tickLblSkip val="1"/>
        <c:tickMarkSkip val="1"/>
      </c:catAx>
      <c:valAx>
        <c:axId val="1140673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0657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86-D342-BFA2-3508EC84F686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B86-D342-BFA2-3508EC84F686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B86-D342-BFA2-3508EC84F686}"/>
            </c:ext>
          </c:extLst>
        </c:ser>
        <c:gapDepth val="0"/>
        <c:shape val="box"/>
        <c:axId val="114088960"/>
        <c:axId val="114168576"/>
        <c:axId val="0"/>
      </c:bar3DChart>
      <c:catAx>
        <c:axId val="114088960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168576"/>
        <c:crosses val="autoZero"/>
        <c:lblAlgn val="ctr"/>
        <c:lblOffset val="100"/>
        <c:tickLblSkip val="2"/>
        <c:tickMarkSkip val="1"/>
      </c:catAx>
      <c:valAx>
        <c:axId val="1141685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0889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98-3E4C-9F36-FA55D7F71D8B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98-3E4C-9F36-FA55D7F71D8B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998-3E4C-9F36-FA55D7F71D8B}"/>
            </c:ext>
          </c:extLst>
        </c:ser>
        <c:gapDepth val="0"/>
        <c:shape val="box"/>
        <c:axId val="127634048"/>
        <c:axId val="147845120"/>
        <c:axId val="0"/>
      </c:bar3DChart>
      <c:catAx>
        <c:axId val="127634048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47845120"/>
        <c:crosses val="autoZero"/>
        <c:lblAlgn val="ctr"/>
        <c:lblOffset val="100"/>
        <c:tickLblSkip val="1"/>
        <c:tickMarkSkip val="1"/>
      </c:catAx>
      <c:valAx>
        <c:axId val="1478451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276340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54-BD4A-8F60-31935B7307A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754-BD4A-8F60-31935B7307A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754-BD4A-8F60-31935B7307A4}"/>
            </c:ext>
          </c:extLst>
        </c:ser>
        <c:gapDepth val="0"/>
        <c:shape val="box"/>
        <c:axId val="114194304"/>
        <c:axId val="114195840"/>
        <c:axId val="0"/>
      </c:bar3DChart>
      <c:catAx>
        <c:axId val="114194304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195840"/>
        <c:crosses val="autoZero"/>
        <c:lblAlgn val="ctr"/>
        <c:lblOffset val="100"/>
        <c:tickLblSkip val="1"/>
        <c:tickMarkSkip val="1"/>
      </c:catAx>
      <c:valAx>
        <c:axId val="1141958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1943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27E-CA4F-91E5-70DFF56ABC7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27E-CA4F-91E5-70DFF56ABC7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27E-CA4F-91E5-70DFF56ABC74}"/>
            </c:ext>
          </c:extLst>
        </c:ser>
        <c:gapDepth val="0"/>
        <c:shape val="box"/>
        <c:axId val="114213632"/>
        <c:axId val="114215168"/>
        <c:axId val="0"/>
      </c:bar3DChart>
      <c:catAx>
        <c:axId val="114213632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215168"/>
        <c:crosses val="autoZero"/>
        <c:lblAlgn val="ctr"/>
        <c:lblOffset val="100"/>
        <c:tickLblSkip val="2"/>
        <c:tickMarkSkip val="1"/>
      </c:catAx>
      <c:valAx>
        <c:axId val="1142151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213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50-734B-8BFA-2DE320F8C1DF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850-734B-8BFA-2DE320F8C1DF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850-734B-8BFA-2DE320F8C1DF}"/>
            </c:ext>
          </c:extLst>
        </c:ser>
        <c:gapDepth val="0"/>
        <c:shape val="box"/>
        <c:axId val="114236800"/>
        <c:axId val="114242688"/>
        <c:axId val="0"/>
      </c:bar3DChart>
      <c:catAx>
        <c:axId val="114236800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242688"/>
        <c:crosses val="autoZero"/>
        <c:lblAlgn val="ctr"/>
        <c:lblOffset val="100"/>
        <c:tickLblSkip val="1"/>
        <c:tickMarkSkip val="1"/>
      </c:catAx>
      <c:valAx>
        <c:axId val="1142426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2368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20-4640-B906-3E7F9924118A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920-4640-B906-3E7F9924118A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920-4640-B906-3E7F9924118A}"/>
            </c:ext>
          </c:extLst>
        </c:ser>
        <c:gapDepth val="0"/>
        <c:shape val="box"/>
        <c:axId val="114297088"/>
        <c:axId val="114311168"/>
        <c:axId val="0"/>
      </c:bar3DChart>
      <c:catAx>
        <c:axId val="114297088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311168"/>
        <c:crosses val="autoZero"/>
        <c:lblAlgn val="ctr"/>
        <c:lblOffset val="100"/>
        <c:tickLblSkip val="2"/>
        <c:tickMarkSkip val="1"/>
      </c:catAx>
      <c:valAx>
        <c:axId val="1143111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2970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63-3944-9B8A-4432633F4B85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B63-3944-9B8A-4432633F4B85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B63-3944-9B8A-4432633F4B85}"/>
            </c:ext>
          </c:extLst>
        </c:ser>
        <c:gapDepth val="0"/>
        <c:shape val="box"/>
        <c:axId val="114431104"/>
        <c:axId val="114432640"/>
        <c:axId val="0"/>
      </c:bar3DChart>
      <c:catAx>
        <c:axId val="114431104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432640"/>
        <c:crosses val="autoZero"/>
        <c:lblAlgn val="ctr"/>
        <c:lblOffset val="100"/>
        <c:tickLblSkip val="1"/>
        <c:tickMarkSkip val="1"/>
      </c:catAx>
      <c:valAx>
        <c:axId val="1144326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4311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20-4640-B906-3E7F9924118A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920-4640-B906-3E7F9924118A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920-4640-B906-3E7F9924118A}"/>
            </c:ext>
          </c:extLst>
        </c:ser>
        <c:gapDepth val="0"/>
        <c:shape val="box"/>
        <c:axId val="114462720"/>
        <c:axId val="114464256"/>
        <c:axId val="0"/>
      </c:bar3DChart>
      <c:catAx>
        <c:axId val="114462720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464256"/>
        <c:crosses val="autoZero"/>
        <c:lblAlgn val="ctr"/>
        <c:lblOffset val="100"/>
        <c:tickLblSkip val="2"/>
        <c:tickMarkSkip val="1"/>
      </c:catAx>
      <c:valAx>
        <c:axId val="1144642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4627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63-3944-9B8A-4432633F4B85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B63-3944-9B8A-4432633F4B85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B63-3944-9B8A-4432633F4B85}"/>
            </c:ext>
          </c:extLst>
        </c:ser>
        <c:gapDepth val="0"/>
        <c:shape val="box"/>
        <c:axId val="114715264"/>
        <c:axId val="114721152"/>
        <c:axId val="0"/>
      </c:bar3DChart>
      <c:catAx>
        <c:axId val="114715264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721152"/>
        <c:crosses val="autoZero"/>
        <c:lblAlgn val="ctr"/>
        <c:lblOffset val="100"/>
        <c:tickLblSkip val="1"/>
        <c:tickMarkSkip val="1"/>
      </c:catAx>
      <c:valAx>
        <c:axId val="1147211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715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3FB-F14C-B720-5FCF1543B55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3FB-F14C-B720-5FCF1543B55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3FB-F14C-B720-5FCF1543B554}"/>
            </c:ext>
          </c:extLst>
        </c:ser>
        <c:gapDepth val="0"/>
        <c:shape val="box"/>
        <c:axId val="114755072"/>
        <c:axId val="114756608"/>
        <c:axId val="0"/>
      </c:bar3DChart>
      <c:catAx>
        <c:axId val="114755072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756608"/>
        <c:crosses val="autoZero"/>
        <c:lblAlgn val="ctr"/>
        <c:lblOffset val="100"/>
        <c:tickLblSkip val="2"/>
        <c:tickMarkSkip val="1"/>
      </c:catAx>
      <c:valAx>
        <c:axId val="1147566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755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55B-7248-88A9-023018DD18C3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55B-7248-88A9-023018DD18C3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55B-7248-88A9-023018DD18C3}"/>
            </c:ext>
          </c:extLst>
        </c:ser>
        <c:gapDepth val="0"/>
        <c:shape val="box"/>
        <c:axId val="114794880"/>
        <c:axId val="114796416"/>
        <c:axId val="0"/>
      </c:bar3DChart>
      <c:catAx>
        <c:axId val="114794880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796416"/>
        <c:crosses val="autoZero"/>
        <c:lblAlgn val="ctr"/>
        <c:lblOffset val="100"/>
        <c:tickLblSkip val="1"/>
        <c:tickMarkSkip val="1"/>
      </c:catAx>
      <c:valAx>
        <c:axId val="1147964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794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86-D342-BFA2-3508EC84F686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B86-D342-BFA2-3508EC84F686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B86-D342-BFA2-3508EC84F686}"/>
            </c:ext>
          </c:extLst>
        </c:ser>
        <c:gapDepth val="0"/>
        <c:shape val="box"/>
        <c:axId val="114973696"/>
        <c:axId val="114979584"/>
        <c:axId val="0"/>
      </c:bar3DChart>
      <c:catAx>
        <c:axId val="114973696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979584"/>
        <c:crosses val="autoZero"/>
        <c:lblAlgn val="ctr"/>
        <c:lblOffset val="100"/>
        <c:tickLblSkip val="2"/>
        <c:tickMarkSkip val="1"/>
      </c:catAx>
      <c:valAx>
        <c:axId val="1149795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49736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E1-9749-9BA2-353140F2E522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9E1-9749-9BA2-353140F2E522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9E1-9749-9BA2-353140F2E522}"/>
            </c:ext>
          </c:extLst>
        </c:ser>
        <c:gapDepth val="0"/>
        <c:shape val="box"/>
        <c:axId val="150288256"/>
        <c:axId val="172569344"/>
        <c:axId val="0"/>
      </c:bar3DChart>
      <c:catAx>
        <c:axId val="150288256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72569344"/>
        <c:crosses val="autoZero"/>
        <c:lblAlgn val="ctr"/>
        <c:lblOffset val="100"/>
        <c:tickLblSkip val="2"/>
        <c:tickMarkSkip val="1"/>
      </c:catAx>
      <c:valAx>
        <c:axId val="17256934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02882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54-BD4A-8F60-31935B7307A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754-BD4A-8F60-31935B7307A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754-BD4A-8F60-31935B7307A4}"/>
            </c:ext>
          </c:extLst>
        </c:ser>
        <c:gapDepth val="0"/>
        <c:shape val="box"/>
        <c:axId val="115083136"/>
        <c:axId val="115084672"/>
        <c:axId val="0"/>
      </c:bar3DChart>
      <c:catAx>
        <c:axId val="115083136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5084672"/>
        <c:crosses val="autoZero"/>
        <c:lblAlgn val="ctr"/>
        <c:lblOffset val="100"/>
        <c:tickLblSkip val="1"/>
        <c:tickMarkSkip val="1"/>
      </c:catAx>
      <c:valAx>
        <c:axId val="1150846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50831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63-4941-95B4-0B83A96E5C9B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E63-4941-95B4-0B83A96E5C9B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E63-4941-95B4-0B83A96E5C9B}"/>
            </c:ext>
          </c:extLst>
        </c:ser>
        <c:gapDepth val="0"/>
        <c:shape val="box"/>
        <c:axId val="360944768"/>
        <c:axId val="360946304"/>
        <c:axId val="0"/>
      </c:bar3DChart>
      <c:catAx>
        <c:axId val="360944768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60946304"/>
        <c:crosses val="autoZero"/>
        <c:lblAlgn val="ctr"/>
        <c:lblOffset val="100"/>
        <c:tickLblSkip val="1"/>
        <c:tickMarkSkip val="1"/>
      </c:catAx>
      <c:valAx>
        <c:axId val="3609463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609447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C2-D643-85C3-854948AC34C1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5C2-D643-85C3-854948AC34C1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5C2-D643-85C3-854948AC34C1}"/>
            </c:ext>
          </c:extLst>
        </c:ser>
        <c:gapDepth val="0"/>
        <c:shape val="box"/>
        <c:axId val="113299456"/>
        <c:axId val="113300992"/>
        <c:axId val="0"/>
      </c:bar3DChart>
      <c:catAx>
        <c:axId val="113299456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300992"/>
        <c:crosses val="autoZero"/>
        <c:lblAlgn val="ctr"/>
        <c:lblOffset val="100"/>
        <c:tickLblSkip val="2"/>
        <c:tickMarkSkip val="1"/>
      </c:catAx>
      <c:valAx>
        <c:axId val="1133009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299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34-D145-A8C2-17C5AE8252FA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34-D145-A8C2-17C5AE8252FA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34-D145-A8C2-17C5AE8252FA}"/>
            </c:ext>
          </c:extLst>
        </c:ser>
        <c:gapDepth val="0"/>
        <c:shape val="box"/>
        <c:axId val="113445504"/>
        <c:axId val="113447296"/>
        <c:axId val="0"/>
      </c:bar3DChart>
      <c:catAx>
        <c:axId val="113445504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447296"/>
        <c:crosses val="autoZero"/>
        <c:lblAlgn val="ctr"/>
        <c:lblOffset val="100"/>
        <c:tickLblSkip val="1"/>
        <c:tickMarkSkip val="1"/>
      </c:catAx>
      <c:valAx>
        <c:axId val="1134472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4455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C39-5343-9A1B-538BFEF8185E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C39-5343-9A1B-538BFEF8185E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C39-5343-9A1B-538BFEF8185E}"/>
            </c:ext>
          </c:extLst>
        </c:ser>
        <c:gapDepth val="0"/>
        <c:shape val="box"/>
        <c:axId val="113460736"/>
        <c:axId val="113462272"/>
        <c:axId val="0"/>
      </c:bar3DChart>
      <c:catAx>
        <c:axId val="113460736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462272"/>
        <c:crosses val="autoZero"/>
        <c:lblAlgn val="ctr"/>
        <c:lblOffset val="100"/>
        <c:tickLblSkip val="2"/>
        <c:tickMarkSkip val="1"/>
      </c:catAx>
      <c:valAx>
        <c:axId val="1134622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460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4D1-3749-B094-0110AF190769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4D1-3749-B094-0110AF190769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4D1-3749-B094-0110AF190769}"/>
            </c:ext>
          </c:extLst>
        </c:ser>
        <c:gapDepth val="0"/>
        <c:shape val="box"/>
        <c:axId val="113484160"/>
        <c:axId val="113485696"/>
        <c:axId val="0"/>
      </c:bar3DChart>
      <c:catAx>
        <c:axId val="113484160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485696"/>
        <c:crosses val="autoZero"/>
        <c:lblAlgn val="ctr"/>
        <c:lblOffset val="100"/>
        <c:tickLblSkip val="1"/>
        <c:tickMarkSkip val="1"/>
      </c:catAx>
      <c:valAx>
        <c:axId val="1134856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484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5E-0F44-90D2-64381883808B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15E-0F44-90D2-64381883808B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15E-0F44-90D2-64381883808B}"/>
            </c:ext>
          </c:extLst>
        </c:ser>
        <c:gapDepth val="0"/>
        <c:shape val="box"/>
        <c:axId val="113495040"/>
        <c:axId val="113505024"/>
        <c:axId val="0"/>
      </c:bar3DChart>
      <c:catAx>
        <c:axId val="113495040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505024"/>
        <c:crosses val="autoZero"/>
        <c:lblAlgn val="ctr"/>
        <c:lblOffset val="100"/>
        <c:tickLblSkip val="2"/>
        <c:tickMarkSkip val="1"/>
      </c:catAx>
      <c:valAx>
        <c:axId val="1135050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34950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788" footer="0.49212598450000788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xmlns="" id="{00000000-0008-0000-2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3" name="Chart 9">
          <a:extLst>
            <a:ext uri="{FF2B5EF4-FFF2-40B4-BE49-F238E27FC236}">
              <a16:creationId xmlns:a16="http://schemas.microsoft.com/office/drawing/2014/main" xmlns="" id="{00000000-0008-0000-2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4" name="Chart 10">
          <a:extLst>
            <a:ext uri="{FF2B5EF4-FFF2-40B4-BE49-F238E27FC236}">
              <a16:creationId xmlns:a16="http://schemas.microsoft.com/office/drawing/2014/main" xmlns="" id="{00000000-0008-0000-2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5" name="Chart 11">
          <a:extLst>
            <a:ext uri="{FF2B5EF4-FFF2-40B4-BE49-F238E27FC236}">
              <a16:creationId xmlns:a16="http://schemas.microsoft.com/office/drawing/2014/main" xmlns="" id="{00000000-0008-0000-2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6" name="Chart 8">
          <a:extLst>
            <a:ext uri="{FF2B5EF4-FFF2-40B4-BE49-F238E27FC236}">
              <a16:creationId xmlns:a16="http://schemas.microsoft.com/office/drawing/2014/main" xmlns="" id="{00000000-0008-0000-2B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7" name="Chart 9">
          <a:extLst>
            <a:ext uri="{FF2B5EF4-FFF2-40B4-BE49-F238E27FC236}">
              <a16:creationId xmlns:a16="http://schemas.microsoft.com/office/drawing/2014/main" xmlns="" id="{00000000-0008-0000-2B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8" name="Chart 10">
          <a:extLst>
            <a:ext uri="{FF2B5EF4-FFF2-40B4-BE49-F238E27FC236}">
              <a16:creationId xmlns:a16="http://schemas.microsoft.com/office/drawing/2014/main" xmlns="" id="{00000000-0008-0000-2B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9" name="Chart 11">
          <a:extLst>
            <a:ext uri="{FF2B5EF4-FFF2-40B4-BE49-F238E27FC236}">
              <a16:creationId xmlns:a16="http://schemas.microsoft.com/office/drawing/2014/main" xmlns="" id="{00000000-0008-0000-2B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10" name="Chart 8">
          <a:extLst>
            <a:ext uri="{FF2B5EF4-FFF2-40B4-BE49-F238E27FC236}">
              <a16:creationId xmlns:a16="http://schemas.microsoft.com/office/drawing/2014/main" xmlns="" id="{00000000-0008-0000-2B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11" name="Chart 9">
          <a:extLst>
            <a:ext uri="{FF2B5EF4-FFF2-40B4-BE49-F238E27FC236}">
              <a16:creationId xmlns:a16="http://schemas.microsoft.com/office/drawing/2014/main" xmlns="" id="{00000000-0008-0000-2B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12" name="Chart 10">
          <a:extLst>
            <a:ext uri="{FF2B5EF4-FFF2-40B4-BE49-F238E27FC236}">
              <a16:creationId xmlns:a16="http://schemas.microsoft.com/office/drawing/2014/main" xmlns="" id="{00000000-0008-0000-2B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graphicFrame macro="">
      <xdr:nvGraphicFramePr>
        <xdr:cNvPr id="13" name="Chart 11">
          <a:extLst>
            <a:ext uri="{FF2B5EF4-FFF2-40B4-BE49-F238E27FC236}">
              <a16:creationId xmlns:a16="http://schemas.microsoft.com/office/drawing/2014/main" xmlns="" id="{00000000-0008-0000-2B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0</xdr:colOff>
      <xdr:row>85</xdr:row>
      <xdr:rowOff>0</xdr:rowOff>
    </xdr:from>
    <xdr:to>
      <xdr:col>5</xdr:col>
      <xdr:colOff>0</xdr:colOff>
      <xdr:row>85</xdr:row>
      <xdr:rowOff>0</xdr:rowOff>
    </xdr:to>
    <xdr:graphicFrame macro="">
      <xdr:nvGraphicFramePr>
        <xdr:cNvPr id="14" name="Chart 8">
          <a:extLst>
            <a:ext uri="{FF2B5EF4-FFF2-40B4-BE49-F238E27FC236}">
              <a16:creationId xmlns:a16="http://schemas.microsoft.com/office/drawing/2014/main" xmlns="" id="{00000000-0008-0000-2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0</xdr:colOff>
      <xdr:row>85</xdr:row>
      <xdr:rowOff>0</xdr:rowOff>
    </xdr:from>
    <xdr:to>
      <xdr:col>5</xdr:col>
      <xdr:colOff>0</xdr:colOff>
      <xdr:row>85</xdr:row>
      <xdr:rowOff>0</xdr:rowOff>
    </xdr:to>
    <xdr:graphicFrame macro="">
      <xdr:nvGraphicFramePr>
        <xdr:cNvPr id="15" name="Chart 9">
          <a:extLst>
            <a:ext uri="{FF2B5EF4-FFF2-40B4-BE49-F238E27FC236}">
              <a16:creationId xmlns:a16="http://schemas.microsoft.com/office/drawing/2014/main" xmlns="" id="{00000000-0008-0000-2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0</xdr:colOff>
      <xdr:row>91</xdr:row>
      <xdr:rowOff>38100</xdr:rowOff>
    </xdr:from>
    <xdr:to>
      <xdr:col>5</xdr:col>
      <xdr:colOff>0</xdr:colOff>
      <xdr:row>91</xdr:row>
      <xdr:rowOff>38100</xdr:rowOff>
    </xdr:to>
    <xdr:graphicFrame macro="">
      <xdr:nvGraphicFramePr>
        <xdr:cNvPr id="16" name="Chart 10">
          <a:extLst>
            <a:ext uri="{FF2B5EF4-FFF2-40B4-BE49-F238E27FC236}">
              <a16:creationId xmlns:a16="http://schemas.microsoft.com/office/drawing/2014/main" xmlns="" id="{00000000-0008-0000-2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</xdr:col>
      <xdr:colOff>0</xdr:colOff>
      <xdr:row>91</xdr:row>
      <xdr:rowOff>38100</xdr:rowOff>
    </xdr:from>
    <xdr:to>
      <xdr:col>5</xdr:col>
      <xdr:colOff>0</xdr:colOff>
      <xdr:row>91</xdr:row>
      <xdr:rowOff>38100</xdr:rowOff>
    </xdr:to>
    <xdr:graphicFrame macro="">
      <xdr:nvGraphicFramePr>
        <xdr:cNvPr id="17" name="Chart 11">
          <a:extLst>
            <a:ext uri="{FF2B5EF4-FFF2-40B4-BE49-F238E27FC236}">
              <a16:creationId xmlns:a16="http://schemas.microsoft.com/office/drawing/2014/main" xmlns="" id="{00000000-0008-0000-2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</xdr:col>
      <xdr:colOff>0</xdr:colOff>
      <xdr:row>85</xdr:row>
      <xdr:rowOff>0</xdr:rowOff>
    </xdr:from>
    <xdr:to>
      <xdr:col>5</xdr:col>
      <xdr:colOff>0</xdr:colOff>
      <xdr:row>85</xdr:row>
      <xdr:rowOff>0</xdr:rowOff>
    </xdr:to>
    <xdr:graphicFrame macro="">
      <xdr:nvGraphicFramePr>
        <xdr:cNvPr id="18" name="Chart 8">
          <a:extLst>
            <a:ext uri="{FF2B5EF4-FFF2-40B4-BE49-F238E27FC236}">
              <a16:creationId xmlns:a16="http://schemas.microsoft.com/office/drawing/2014/main" xmlns="" id="{00000000-0008-0000-2C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5</xdr:col>
      <xdr:colOff>0</xdr:colOff>
      <xdr:row>85</xdr:row>
      <xdr:rowOff>0</xdr:rowOff>
    </xdr:from>
    <xdr:to>
      <xdr:col>5</xdr:col>
      <xdr:colOff>0</xdr:colOff>
      <xdr:row>85</xdr:row>
      <xdr:rowOff>0</xdr:rowOff>
    </xdr:to>
    <xdr:graphicFrame macro="">
      <xdr:nvGraphicFramePr>
        <xdr:cNvPr id="19" name="Chart 9">
          <a:extLst>
            <a:ext uri="{FF2B5EF4-FFF2-40B4-BE49-F238E27FC236}">
              <a16:creationId xmlns:a16="http://schemas.microsoft.com/office/drawing/2014/main" xmlns="" id="{00000000-0008-0000-2C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5</xdr:col>
      <xdr:colOff>0</xdr:colOff>
      <xdr:row>91</xdr:row>
      <xdr:rowOff>38100</xdr:rowOff>
    </xdr:from>
    <xdr:to>
      <xdr:col>5</xdr:col>
      <xdr:colOff>0</xdr:colOff>
      <xdr:row>91</xdr:row>
      <xdr:rowOff>38100</xdr:rowOff>
    </xdr:to>
    <xdr:graphicFrame macro="">
      <xdr:nvGraphicFramePr>
        <xdr:cNvPr id="20" name="Chart 10">
          <a:extLst>
            <a:ext uri="{FF2B5EF4-FFF2-40B4-BE49-F238E27FC236}">
              <a16:creationId xmlns:a16="http://schemas.microsoft.com/office/drawing/2014/main" xmlns="" id="{00000000-0008-0000-2C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5</xdr:col>
      <xdr:colOff>0</xdr:colOff>
      <xdr:row>91</xdr:row>
      <xdr:rowOff>38100</xdr:rowOff>
    </xdr:from>
    <xdr:to>
      <xdr:col>5</xdr:col>
      <xdr:colOff>0</xdr:colOff>
      <xdr:row>91</xdr:row>
      <xdr:rowOff>38100</xdr:rowOff>
    </xdr:to>
    <xdr:graphicFrame macro="">
      <xdr:nvGraphicFramePr>
        <xdr:cNvPr id="21" name="Chart 11">
          <a:extLst>
            <a:ext uri="{FF2B5EF4-FFF2-40B4-BE49-F238E27FC236}">
              <a16:creationId xmlns:a16="http://schemas.microsoft.com/office/drawing/2014/main" xmlns="" id="{00000000-0008-0000-2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5</xdr:col>
      <xdr:colOff>0</xdr:colOff>
      <xdr:row>68</xdr:row>
      <xdr:rowOff>38100</xdr:rowOff>
    </xdr:from>
    <xdr:to>
      <xdr:col>5</xdr:col>
      <xdr:colOff>0</xdr:colOff>
      <xdr:row>68</xdr:row>
      <xdr:rowOff>38100</xdr:rowOff>
    </xdr:to>
    <xdr:graphicFrame macro="">
      <xdr:nvGraphicFramePr>
        <xdr:cNvPr id="22" name="Chart 8">
          <a:extLst>
            <a:ext uri="{FF2B5EF4-FFF2-40B4-BE49-F238E27FC236}">
              <a16:creationId xmlns:a16="http://schemas.microsoft.com/office/drawing/2014/main" xmlns="" id="{00000000-0008-0000-2C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5</xdr:col>
      <xdr:colOff>0</xdr:colOff>
      <xdr:row>68</xdr:row>
      <xdr:rowOff>38100</xdr:rowOff>
    </xdr:from>
    <xdr:to>
      <xdr:col>5</xdr:col>
      <xdr:colOff>0</xdr:colOff>
      <xdr:row>68</xdr:row>
      <xdr:rowOff>38100</xdr:rowOff>
    </xdr:to>
    <xdr:graphicFrame macro="">
      <xdr:nvGraphicFramePr>
        <xdr:cNvPr id="23" name="Chart 9">
          <a:extLst>
            <a:ext uri="{FF2B5EF4-FFF2-40B4-BE49-F238E27FC236}">
              <a16:creationId xmlns:a16="http://schemas.microsoft.com/office/drawing/2014/main" xmlns="" id="{00000000-0008-0000-2C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5</xdr:col>
      <xdr:colOff>0</xdr:colOff>
      <xdr:row>79</xdr:row>
      <xdr:rowOff>0</xdr:rowOff>
    </xdr:from>
    <xdr:to>
      <xdr:col>5</xdr:col>
      <xdr:colOff>0</xdr:colOff>
      <xdr:row>79</xdr:row>
      <xdr:rowOff>0</xdr:rowOff>
    </xdr:to>
    <xdr:graphicFrame macro="">
      <xdr:nvGraphicFramePr>
        <xdr:cNvPr id="24" name="Chart 10">
          <a:extLst>
            <a:ext uri="{FF2B5EF4-FFF2-40B4-BE49-F238E27FC236}">
              <a16:creationId xmlns:a16="http://schemas.microsoft.com/office/drawing/2014/main" xmlns="" id="{00000000-0008-0000-2C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</xdr:col>
      <xdr:colOff>0</xdr:colOff>
      <xdr:row>79</xdr:row>
      <xdr:rowOff>0</xdr:rowOff>
    </xdr:from>
    <xdr:to>
      <xdr:col>5</xdr:col>
      <xdr:colOff>0</xdr:colOff>
      <xdr:row>79</xdr:row>
      <xdr:rowOff>0</xdr:rowOff>
    </xdr:to>
    <xdr:graphicFrame macro="">
      <xdr:nvGraphicFramePr>
        <xdr:cNvPr id="25" name="Chart 11">
          <a:extLst>
            <a:ext uri="{FF2B5EF4-FFF2-40B4-BE49-F238E27FC236}">
              <a16:creationId xmlns:a16="http://schemas.microsoft.com/office/drawing/2014/main" xmlns="" id="{00000000-0008-0000-2C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5</xdr:col>
      <xdr:colOff>0</xdr:colOff>
      <xdr:row>79</xdr:row>
      <xdr:rowOff>0</xdr:rowOff>
    </xdr:from>
    <xdr:to>
      <xdr:col>5</xdr:col>
      <xdr:colOff>0</xdr:colOff>
      <xdr:row>79</xdr:row>
      <xdr:rowOff>0</xdr:rowOff>
    </xdr:to>
    <xdr:graphicFrame macro="">
      <xdr:nvGraphicFramePr>
        <xdr:cNvPr id="26" name="Chart 10">
          <a:extLst>
            <a:ext uri="{FF2B5EF4-FFF2-40B4-BE49-F238E27FC236}">
              <a16:creationId xmlns:a16="http://schemas.microsoft.com/office/drawing/2014/main" xmlns="" id="{00000000-0008-0000-2C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5</xdr:col>
      <xdr:colOff>0</xdr:colOff>
      <xdr:row>79</xdr:row>
      <xdr:rowOff>0</xdr:rowOff>
    </xdr:from>
    <xdr:to>
      <xdr:col>5</xdr:col>
      <xdr:colOff>0</xdr:colOff>
      <xdr:row>79</xdr:row>
      <xdr:rowOff>0</xdr:rowOff>
    </xdr:to>
    <xdr:graphicFrame macro="">
      <xdr:nvGraphicFramePr>
        <xdr:cNvPr id="27" name="Chart 11">
          <a:extLst>
            <a:ext uri="{FF2B5EF4-FFF2-40B4-BE49-F238E27FC236}">
              <a16:creationId xmlns:a16="http://schemas.microsoft.com/office/drawing/2014/main" xmlns="" id="{00000000-0008-0000-2C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5</xdr:col>
      <xdr:colOff>0</xdr:colOff>
      <xdr:row>91</xdr:row>
      <xdr:rowOff>38100</xdr:rowOff>
    </xdr:from>
    <xdr:to>
      <xdr:col>5</xdr:col>
      <xdr:colOff>0</xdr:colOff>
      <xdr:row>91</xdr:row>
      <xdr:rowOff>38100</xdr:rowOff>
    </xdr:to>
    <xdr:graphicFrame macro="">
      <xdr:nvGraphicFramePr>
        <xdr:cNvPr id="28" name="Chart 10">
          <a:extLst>
            <a:ext uri="{FF2B5EF4-FFF2-40B4-BE49-F238E27FC236}">
              <a16:creationId xmlns:a16="http://schemas.microsoft.com/office/drawing/2014/main" xmlns="" id="{00000000-0008-0000-2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5</xdr:col>
      <xdr:colOff>0</xdr:colOff>
      <xdr:row>91</xdr:row>
      <xdr:rowOff>38100</xdr:rowOff>
    </xdr:from>
    <xdr:to>
      <xdr:col>5</xdr:col>
      <xdr:colOff>0</xdr:colOff>
      <xdr:row>91</xdr:row>
      <xdr:rowOff>38100</xdr:rowOff>
    </xdr:to>
    <xdr:graphicFrame macro="">
      <xdr:nvGraphicFramePr>
        <xdr:cNvPr id="29" name="Chart 11">
          <a:extLst>
            <a:ext uri="{FF2B5EF4-FFF2-40B4-BE49-F238E27FC236}">
              <a16:creationId xmlns:a16="http://schemas.microsoft.com/office/drawing/2014/main" xmlns="" id="{00000000-0008-0000-2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5</xdr:col>
      <xdr:colOff>0</xdr:colOff>
      <xdr:row>91</xdr:row>
      <xdr:rowOff>38100</xdr:rowOff>
    </xdr:from>
    <xdr:to>
      <xdr:col>5</xdr:col>
      <xdr:colOff>0</xdr:colOff>
      <xdr:row>91</xdr:row>
      <xdr:rowOff>38100</xdr:rowOff>
    </xdr:to>
    <xdr:graphicFrame macro="">
      <xdr:nvGraphicFramePr>
        <xdr:cNvPr id="30" name="Chart 10">
          <a:extLst>
            <a:ext uri="{FF2B5EF4-FFF2-40B4-BE49-F238E27FC236}">
              <a16:creationId xmlns:a16="http://schemas.microsoft.com/office/drawing/2014/main" xmlns="" id="{00000000-0008-0000-2C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5</xdr:col>
      <xdr:colOff>0</xdr:colOff>
      <xdr:row>91</xdr:row>
      <xdr:rowOff>38100</xdr:rowOff>
    </xdr:from>
    <xdr:to>
      <xdr:col>5</xdr:col>
      <xdr:colOff>0</xdr:colOff>
      <xdr:row>91</xdr:row>
      <xdr:rowOff>38100</xdr:rowOff>
    </xdr:to>
    <xdr:graphicFrame macro="">
      <xdr:nvGraphicFramePr>
        <xdr:cNvPr id="31" name="Chart 11">
          <a:extLst>
            <a:ext uri="{FF2B5EF4-FFF2-40B4-BE49-F238E27FC236}">
              <a16:creationId xmlns:a16="http://schemas.microsoft.com/office/drawing/2014/main" xmlns="" id="{00000000-0008-0000-2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53</xdr:row>
      <xdr:rowOff>0</xdr:rowOff>
    </xdr:from>
    <xdr:to>
      <xdr:col>7</xdr:col>
      <xdr:colOff>85725</xdr:colOff>
      <xdr:row>53</xdr:row>
      <xdr:rowOff>209550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2D00-000002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53</xdr:row>
      <xdr:rowOff>0</xdr:rowOff>
    </xdr:from>
    <xdr:to>
      <xdr:col>7</xdr:col>
      <xdr:colOff>85725</xdr:colOff>
      <xdr:row>53</xdr:row>
      <xdr:rowOff>209550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00000000-0008-0000-2D00-000003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50</xdr:row>
      <xdr:rowOff>76200</xdr:rowOff>
    </xdr:from>
    <xdr:to>
      <xdr:col>9</xdr:col>
      <xdr:colOff>85725</xdr:colOff>
      <xdr:row>51</xdr:row>
      <xdr:rowOff>76200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xmlns="" id="{00000000-0008-0000-2D00-000004000000}"/>
            </a:ext>
          </a:extLst>
        </xdr:cNvPr>
        <xdr:cNvSpPr txBox="1">
          <a:spLocks noChangeArrowheads="1"/>
        </xdr:cNvSpPr>
      </xdr:nvSpPr>
      <xdr:spPr bwMode="auto">
        <a:xfrm>
          <a:off x="7000875" y="104965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50</xdr:row>
      <xdr:rowOff>76200</xdr:rowOff>
    </xdr:from>
    <xdr:to>
      <xdr:col>9</xdr:col>
      <xdr:colOff>85725</xdr:colOff>
      <xdr:row>51</xdr:row>
      <xdr:rowOff>76200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xmlns="" id="{00000000-0008-0000-2D00-000005000000}"/>
            </a:ext>
          </a:extLst>
        </xdr:cNvPr>
        <xdr:cNvSpPr txBox="1">
          <a:spLocks noChangeArrowheads="1"/>
        </xdr:cNvSpPr>
      </xdr:nvSpPr>
      <xdr:spPr bwMode="auto">
        <a:xfrm>
          <a:off x="7000875" y="104965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53</xdr:row>
      <xdr:rowOff>0</xdr:rowOff>
    </xdr:from>
    <xdr:to>
      <xdr:col>7</xdr:col>
      <xdr:colOff>85725</xdr:colOff>
      <xdr:row>53</xdr:row>
      <xdr:rowOff>209550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xmlns="" id="{00000000-0008-0000-2D00-000006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53</xdr:row>
      <xdr:rowOff>0</xdr:rowOff>
    </xdr:from>
    <xdr:to>
      <xdr:col>7</xdr:col>
      <xdr:colOff>85725</xdr:colOff>
      <xdr:row>53</xdr:row>
      <xdr:rowOff>209550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xmlns="" id="{00000000-0008-0000-2D00-000007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52</xdr:row>
      <xdr:rowOff>76200</xdr:rowOff>
    </xdr:from>
    <xdr:to>
      <xdr:col>9</xdr:col>
      <xdr:colOff>85725</xdr:colOff>
      <xdr:row>53</xdr:row>
      <xdr:rowOff>76200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xmlns="" id="{00000000-0008-0000-2D00-000008000000}"/>
            </a:ext>
          </a:extLst>
        </xdr:cNvPr>
        <xdr:cNvSpPr txBox="1">
          <a:spLocks noChangeArrowheads="1"/>
        </xdr:cNvSpPr>
      </xdr:nvSpPr>
      <xdr:spPr bwMode="auto">
        <a:xfrm>
          <a:off x="7000875" y="109156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52</xdr:row>
      <xdr:rowOff>76200</xdr:rowOff>
    </xdr:from>
    <xdr:to>
      <xdr:col>9</xdr:col>
      <xdr:colOff>85725</xdr:colOff>
      <xdr:row>53</xdr:row>
      <xdr:rowOff>76200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xmlns="" id="{00000000-0008-0000-2D00-000009000000}"/>
            </a:ext>
          </a:extLst>
        </xdr:cNvPr>
        <xdr:cNvSpPr txBox="1">
          <a:spLocks noChangeArrowheads="1"/>
        </xdr:cNvSpPr>
      </xdr:nvSpPr>
      <xdr:spPr bwMode="auto">
        <a:xfrm>
          <a:off x="7000875" y="109156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53</xdr:row>
      <xdr:rowOff>0</xdr:rowOff>
    </xdr:from>
    <xdr:to>
      <xdr:col>7</xdr:col>
      <xdr:colOff>85725</xdr:colOff>
      <xdr:row>53</xdr:row>
      <xdr:rowOff>209550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xmlns="" id="{00000000-0008-0000-2D00-00000A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53</xdr:row>
      <xdr:rowOff>0</xdr:rowOff>
    </xdr:from>
    <xdr:to>
      <xdr:col>7</xdr:col>
      <xdr:colOff>85725</xdr:colOff>
      <xdr:row>53</xdr:row>
      <xdr:rowOff>209550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xmlns="" id="{00000000-0008-0000-2D00-00000B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51</xdr:row>
      <xdr:rowOff>76200</xdr:rowOff>
    </xdr:from>
    <xdr:to>
      <xdr:col>9</xdr:col>
      <xdr:colOff>85725</xdr:colOff>
      <xdr:row>52</xdr:row>
      <xdr:rowOff>76200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xmlns="" id="{00000000-0008-0000-2D00-00000C000000}"/>
            </a:ext>
          </a:extLst>
        </xdr:cNvPr>
        <xdr:cNvSpPr txBox="1">
          <a:spLocks noChangeArrowheads="1"/>
        </xdr:cNvSpPr>
      </xdr:nvSpPr>
      <xdr:spPr bwMode="auto">
        <a:xfrm>
          <a:off x="7000875" y="107061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51</xdr:row>
      <xdr:rowOff>76200</xdr:rowOff>
    </xdr:from>
    <xdr:to>
      <xdr:col>9</xdr:col>
      <xdr:colOff>85725</xdr:colOff>
      <xdr:row>52</xdr:row>
      <xdr:rowOff>76200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xmlns="" id="{00000000-0008-0000-2D00-00000D000000}"/>
            </a:ext>
          </a:extLst>
        </xdr:cNvPr>
        <xdr:cNvSpPr txBox="1">
          <a:spLocks noChangeArrowheads="1"/>
        </xdr:cNvSpPr>
      </xdr:nvSpPr>
      <xdr:spPr bwMode="auto">
        <a:xfrm>
          <a:off x="7000875" y="107061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52</xdr:row>
      <xdr:rowOff>76200</xdr:rowOff>
    </xdr:from>
    <xdr:to>
      <xdr:col>9</xdr:col>
      <xdr:colOff>85725</xdr:colOff>
      <xdr:row>53</xdr:row>
      <xdr:rowOff>76200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xmlns="" id="{00000000-0008-0000-2D00-00000E000000}"/>
            </a:ext>
          </a:extLst>
        </xdr:cNvPr>
        <xdr:cNvSpPr txBox="1">
          <a:spLocks noChangeArrowheads="1"/>
        </xdr:cNvSpPr>
      </xdr:nvSpPr>
      <xdr:spPr bwMode="auto">
        <a:xfrm>
          <a:off x="7000875" y="109156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52</xdr:row>
      <xdr:rowOff>76200</xdr:rowOff>
    </xdr:from>
    <xdr:to>
      <xdr:col>9</xdr:col>
      <xdr:colOff>85725</xdr:colOff>
      <xdr:row>53</xdr:row>
      <xdr:rowOff>76200</xdr:rowOff>
    </xdr:to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xmlns="" id="{00000000-0008-0000-2D00-00000F000000}"/>
            </a:ext>
          </a:extLst>
        </xdr:cNvPr>
        <xdr:cNvSpPr txBox="1">
          <a:spLocks noChangeArrowheads="1"/>
        </xdr:cNvSpPr>
      </xdr:nvSpPr>
      <xdr:spPr bwMode="auto">
        <a:xfrm>
          <a:off x="7000875" y="109156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53</xdr:row>
      <xdr:rowOff>0</xdr:rowOff>
    </xdr:from>
    <xdr:to>
      <xdr:col>7</xdr:col>
      <xdr:colOff>85725</xdr:colOff>
      <xdr:row>53</xdr:row>
      <xdr:rowOff>209550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xmlns="" id="{00000000-0008-0000-2D00-000010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53</xdr:row>
      <xdr:rowOff>0</xdr:rowOff>
    </xdr:from>
    <xdr:to>
      <xdr:col>7</xdr:col>
      <xdr:colOff>85725</xdr:colOff>
      <xdr:row>53</xdr:row>
      <xdr:rowOff>209550</xdr:rowOff>
    </xdr:to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xmlns="" id="{00000000-0008-0000-2D00-000011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20</xdr:row>
      <xdr:rowOff>85725</xdr:rowOff>
    </xdr:from>
    <xdr:to>
      <xdr:col>5</xdr:col>
      <xdr:colOff>85725</xdr:colOff>
      <xdr:row>21</xdr:row>
      <xdr:rowOff>104775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xmlns="" id="{00000000-0008-0000-2D00-000012000000}"/>
            </a:ext>
          </a:extLst>
        </xdr:cNvPr>
        <xdr:cNvSpPr txBox="1">
          <a:spLocks noChangeArrowheads="1"/>
        </xdr:cNvSpPr>
      </xdr:nvSpPr>
      <xdr:spPr bwMode="auto">
        <a:xfrm>
          <a:off x="4229100" y="42195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20</xdr:row>
      <xdr:rowOff>85725</xdr:rowOff>
    </xdr:from>
    <xdr:to>
      <xdr:col>5</xdr:col>
      <xdr:colOff>85725</xdr:colOff>
      <xdr:row>21</xdr:row>
      <xdr:rowOff>104775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xmlns="" id="{00000000-0008-0000-2D00-000013000000}"/>
            </a:ext>
          </a:extLst>
        </xdr:cNvPr>
        <xdr:cNvSpPr txBox="1">
          <a:spLocks noChangeArrowheads="1"/>
        </xdr:cNvSpPr>
      </xdr:nvSpPr>
      <xdr:spPr bwMode="auto">
        <a:xfrm>
          <a:off x="4229100" y="42195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85725</xdr:rowOff>
    </xdr:from>
    <xdr:to>
      <xdr:col>5</xdr:col>
      <xdr:colOff>85725</xdr:colOff>
      <xdr:row>22</xdr:row>
      <xdr:rowOff>104775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xmlns="" id="{00000000-0008-0000-2D00-000014000000}"/>
            </a:ext>
          </a:extLst>
        </xdr:cNvPr>
        <xdr:cNvSpPr txBox="1">
          <a:spLocks noChangeArrowheads="1"/>
        </xdr:cNvSpPr>
      </xdr:nvSpPr>
      <xdr:spPr bwMode="auto">
        <a:xfrm>
          <a:off x="422910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85725</xdr:rowOff>
    </xdr:from>
    <xdr:to>
      <xdr:col>5</xdr:col>
      <xdr:colOff>85725</xdr:colOff>
      <xdr:row>22</xdr:row>
      <xdr:rowOff>104775</xdr:rowOff>
    </xdr:to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xmlns="" id="{00000000-0008-0000-2D00-000015000000}"/>
            </a:ext>
          </a:extLst>
        </xdr:cNvPr>
        <xdr:cNvSpPr txBox="1">
          <a:spLocks noChangeArrowheads="1"/>
        </xdr:cNvSpPr>
      </xdr:nvSpPr>
      <xdr:spPr bwMode="auto">
        <a:xfrm>
          <a:off x="422910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85725</xdr:rowOff>
    </xdr:from>
    <xdr:to>
      <xdr:col>5</xdr:col>
      <xdr:colOff>85725</xdr:colOff>
      <xdr:row>22</xdr:row>
      <xdr:rowOff>104775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xmlns="" id="{00000000-0008-0000-2D00-000016000000}"/>
            </a:ext>
          </a:extLst>
        </xdr:cNvPr>
        <xdr:cNvSpPr txBox="1">
          <a:spLocks noChangeArrowheads="1"/>
        </xdr:cNvSpPr>
      </xdr:nvSpPr>
      <xdr:spPr bwMode="auto">
        <a:xfrm>
          <a:off x="422910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85725</xdr:rowOff>
    </xdr:from>
    <xdr:to>
      <xdr:col>5</xdr:col>
      <xdr:colOff>85725</xdr:colOff>
      <xdr:row>22</xdr:row>
      <xdr:rowOff>104775</xdr:rowOff>
    </xdr:to>
    <xdr:sp macro="" textlink="">
      <xdr:nvSpPr>
        <xdr:cNvPr id="23" name="Text Box 2">
          <a:extLst>
            <a:ext uri="{FF2B5EF4-FFF2-40B4-BE49-F238E27FC236}">
              <a16:creationId xmlns:a16="http://schemas.microsoft.com/office/drawing/2014/main" xmlns="" id="{00000000-0008-0000-2D00-000017000000}"/>
            </a:ext>
          </a:extLst>
        </xdr:cNvPr>
        <xdr:cNvSpPr txBox="1">
          <a:spLocks noChangeArrowheads="1"/>
        </xdr:cNvSpPr>
      </xdr:nvSpPr>
      <xdr:spPr bwMode="auto">
        <a:xfrm>
          <a:off x="422910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85725</xdr:rowOff>
    </xdr:from>
    <xdr:to>
      <xdr:col>5</xdr:col>
      <xdr:colOff>85725</xdr:colOff>
      <xdr:row>23</xdr:row>
      <xdr:rowOff>95250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xmlns="" id="{00000000-0008-0000-2D00-000018000000}"/>
            </a:ext>
          </a:extLst>
        </xdr:cNvPr>
        <xdr:cNvSpPr txBox="1">
          <a:spLocks noChangeArrowheads="1"/>
        </xdr:cNvSpPr>
      </xdr:nvSpPr>
      <xdr:spPr bwMode="auto">
        <a:xfrm>
          <a:off x="4229100" y="4638675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85725</xdr:rowOff>
    </xdr:from>
    <xdr:to>
      <xdr:col>5</xdr:col>
      <xdr:colOff>85725</xdr:colOff>
      <xdr:row>23</xdr:row>
      <xdr:rowOff>95250</xdr:rowOff>
    </xdr:to>
    <xdr:sp macro="" textlink="">
      <xdr:nvSpPr>
        <xdr:cNvPr id="25" name="Text Box 2">
          <a:extLst>
            <a:ext uri="{FF2B5EF4-FFF2-40B4-BE49-F238E27FC236}">
              <a16:creationId xmlns:a16="http://schemas.microsoft.com/office/drawing/2014/main" xmlns="" id="{00000000-0008-0000-2D00-000019000000}"/>
            </a:ext>
          </a:extLst>
        </xdr:cNvPr>
        <xdr:cNvSpPr txBox="1">
          <a:spLocks noChangeArrowheads="1"/>
        </xdr:cNvSpPr>
      </xdr:nvSpPr>
      <xdr:spPr bwMode="auto">
        <a:xfrm>
          <a:off x="4229100" y="4638675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85725</xdr:rowOff>
    </xdr:from>
    <xdr:to>
      <xdr:col>5</xdr:col>
      <xdr:colOff>85725</xdr:colOff>
      <xdr:row>22</xdr:row>
      <xdr:rowOff>104775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xmlns="" id="{00000000-0008-0000-2D00-00001A000000}"/>
            </a:ext>
          </a:extLst>
        </xdr:cNvPr>
        <xdr:cNvSpPr txBox="1">
          <a:spLocks noChangeArrowheads="1"/>
        </xdr:cNvSpPr>
      </xdr:nvSpPr>
      <xdr:spPr bwMode="auto">
        <a:xfrm>
          <a:off x="422910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85725</xdr:rowOff>
    </xdr:from>
    <xdr:to>
      <xdr:col>5</xdr:col>
      <xdr:colOff>85725</xdr:colOff>
      <xdr:row>22</xdr:row>
      <xdr:rowOff>104775</xdr:rowOff>
    </xdr:to>
    <xdr:sp macro="" textlink="">
      <xdr:nvSpPr>
        <xdr:cNvPr id="27" name="Text Box 2">
          <a:extLst>
            <a:ext uri="{FF2B5EF4-FFF2-40B4-BE49-F238E27FC236}">
              <a16:creationId xmlns:a16="http://schemas.microsoft.com/office/drawing/2014/main" xmlns="" id="{00000000-0008-0000-2D00-00001B000000}"/>
            </a:ext>
          </a:extLst>
        </xdr:cNvPr>
        <xdr:cNvSpPr txBox="1">
          <a:spLocks noChangeArrowheads="1"/>
        </xdr:cNvSpPr>
      </xdr:nvSpPr>
      <xdr:spPr bwMode="auto">
        <a:xfrm>
          <a:off x="422910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85725</xdr:rowOff>
    </xdr:from>
    <xdr:to>
      <xdr:col>5</xdr:col>
      <xdr:colOff>85725</xdr:colOff>
      <xdr:row>23</xdr:row>
      <xdr:rowOff>95250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xmlns="" id="{00000000-0008-0000-2D00-00001C000000}"/>
            </a:ext>
          </a:extLst>
        </xdr:cNvPr>
        <xdr:cNvSpPr txBox="1">
          <a:spLocks noChangeArrowheads="1"/>
        </xdr:cNvSpPr>
      </xdr:nvSpPr>
      <xdr:spPr bwMode="auto">
        <a:xfrm>
          <a:off x="4229100" y="4638675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85725</xdr:rowOff>
    </xdr:from>
    <xdr:to>
      <xdr:col>5</xdr:col>
      <xdr:colOff>85725</xdr:colOff>
      <xdr:row>23</xdr:row>
      <xdr:rowOff>95250</xdr:rowOff>
    </xdr:to>
    <xdr:sp macro="" textlink="">
      <xdr:nvSpPr>
        <xdr:cNvPr id="29" name="Text Box 2">
          <a:extLst>
            <a:ext uri="{FF2B5EF4-FFF2-40B4-BE49-F238E27FC236}">
              <a16:creationId xmlns:a16="http://schemas.microsoft.com/office/drawing/2014/main" xmlns="" id="{00000000-0008-0000-2D00-00001D000000}"/>
            </a:ext>
          </a:extLst>
        </xdr:cNvPr>
        <xdr:cNvSpPr txBox="1">
          <a:spLocks noChangeArrowheads="1"/>
        </xdr:cNvSpPr>
      </xdr:nvSpPr>
      <xdr:spPr bwMode="auto">
        <a:xfrm>
          <a:off x="4229100" y="4638675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85725</xdr:rowOff>
    </xdr:from>
    <xdr:to>
      <xdr:col>5</xdr:col>
      <xdr:colOff>85725</xdr:colOff>
      <xdr:row>23</xdr:row>
      <xdr:rowOff>104775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xmlns="" id="{00000000-0008-0000-2D00-00001E000000}"/>
            </a:ext>
          </a:extLst>
        </xdr:cNvPr>
        <xdr:cNvSpPr txBox="1">
          <a:spLocks noChangeArrowheads="1"/>
        </xdr:cNvSpPr>
      </xdr:nvSpPr>
      <xdr:spPr bwMode="auto">
        <a:xfrm>
          <a:off x="4229100" y="46386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85725</xdr:rowOff>
    </xdr:from>
    <xdr:to>
      <xdr:col>5</xdr:col>
      <xdr:colOff>85725</xdr:colOff>
      <xdr:row>23</xdr:row>
      <xdr:rowOff>104775</xdr:rowOff>
    </xdr:to>
    <xdr:sp macro="" textlink="">
      <xdr:nvSpPr>
        <xdr:cNvPr id="31" name="Text Box 2">
          <a:extLst>
            <a:ext uri="{FF2B5EF4-FFF2-40B4-BE49-F238E27FC236}">
              <a16:creationId xmlns:a16="http://schemas.microsoft.com/office/drawing/2014/main" xmlns="" id="{00000000-0008-0000-2D00-00001F000000}"/>
            </a:ext>
          </a:extLst>
        </xdr:cNvPr>
        <xdr:cNvSpPr txBox="1">
          <a:spLocks noChangeArrowheads="1"/>
        </xdr:cNvSpPr>
      </xdr:nvSpPr>
      <xdr:spPr bwMode="auto">
        <a:xfrm>
          <a:off x="4229100" y="46386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23</xdr:row>
      <xdr:rowOff>85725</xdr:rowOff>
    </xdr:from>
    <xdr:to>
      <xdr:col>5</xdr:col>
      <xdr:colOff>85725</xdr:colOff>
      <xdr:row>24</xdr:row>
      <xdr:rowOff>104775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xmlns="" id="{00000000-0008-0000-2D00-000020000000}"/>
            </a:ext>
          </a:extLst>
        </xdr:cNvPr>
        <xdr:cNvSpPr txBox="1">
          <a:spLocks noChangeArrowheads="1"/>
        </xdr:cNvSpPr>
      </xdr:nvSpPr>
      <xdr:spPr bwMode="auto">
        <a:xfrm>
          <a:off x="4229100" y="48482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23</xdr:row>
      <xdr:rowOff>85725</xdr:rowOff>
    </xdr:from>
    <xdr:to>
      <xdr:col>5</xdr:col>
      <xdr:colOff>85725</xdr:colOff>
      <xdr:row>24</xdr:row>
      <xdr:rowOff>104775</xdr:rowOff>
    </xdr:to>
    <xdr:sp macro="" textlink="">
      <xdr:nvSpPr>
        <xdr:cNvPr id="33" name="Text Box 2">
          <a:extLst>
            <a:ext uri="{FF2B5EF4-FFF2-40B4-BE49-F238E27FC236}">
              <a16:creationId xmlns:a16="http://schemas.microsoft.com/office/drawing/2014/main" xmlns="" id="{00000000-0008-0000-2D00-000021000000}"/>
            </a:ext>
          </a:extLst>
        </xdr:cNvPr>
        <xdr:cNvSpPr txBox="1">
          <a:spLocks noChangeArrowheads="1"/>
        </xdr:cNvSpPr>
      </xdr:nvSpPr>
      <xdr:spPr bwMode="auto">
        <a:xfrm>
          <a:off x="4229100" y="48482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24</xdr:row>
      <xdr:rowOff>85725</xdr:rowOff>
    </xdr:from>
    <xdr:to>
      <xdr:col>5</xdr:col>
      <xdr:colOff>85725</xdr:colOff>
      <xdr:row>25</xdr:row>
      <xdr:rowOff>104775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xmlns="" id="{00000000-0008-0000-2D00-000022000000}"/>
            </a:ext>
          </a:extLst>
        </xdr:cNvPr>
        <xdr:cNvSpPr txBox="1">
          <a:spLocks noChangeArrowheads="1"/>
        </xdr:cNvSpPr>
      </xdr:nvSpPr>
      <xdr:spPr bwMode="auto">
        <a:xfrm>
          <a:off x="4229100" y="50577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24</xdr:row>
      <xdr:rowOff>85725</xdr:rowOff>
    </xdr:from>
    <xdr:to>
      <xdr:col>5</xdr:col>
      <xdr:colOff>85725</xdr:colOff>
      <xdr:row>25</xdr:row>
      <xdr:rowOff>104775</xdr:rowOff>
    </xdr:to>
    <xdr:sp macro="" textlink="">
      <xdr:nvSpPr>
        <xdr:cNvPr id="35" name="Text Box 2">
          <a:extLst>
            <a:ext uri="{FF2B5EF4-FFF2-40B4-BE49-F238E27FC236}">
              <a16:creationId xmlns:a16="http://schemas.microsoft.com/office/drawing/2014/main" xmlns="" id="{00000000-0008-0000-2D00-000023000000}"/>
            </a:ext>
          </a:extLst>
        </xdr:cNvPr>
        <xdr:cNvSpPr txBox="1">
          <a:spLocks noChangeArrowheads="1"/>
        </xdr:cNvSpPr>
      </xdr:nvSpPr>
      <xdr:spPr bwMode="auto">
        <a:xfrm>
          <a:off x="4229100" y="50577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85725</xdr:rowOff>
    </xdr:from>
    <xdr:to>
      <xdr:col>5</xdr:col>
      <xdr:colOff>85725</xdr:colOff>
      <xdr:row>26</xdr:row>
      <xdr:rowOff>104775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xmlns="" id="{00000000-0008-0000-2D00-000024000000}"/>
            </a:ext>
          </a:extLst>
        </xdr:cNvPr>
        <xdr:cNvSpPr txBox="1">
          <a:spLocks noChangeArrowheads="1"/>
        </xdr:cNvSpPr>
      </xdr:nvSpPr>
      <xdr:spPr bwMode="auto">
        <a:xfrm>
          <a:off x="4229100" y="52673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85725</xdr:rowOff>
    </xdr:from>
    <xdr:to>
      <xdr:col>5</xdr:col>
      <xdr:colOff>85725</xdr:colOff>
      <xdr:row>26</xdr:row>
      <xdr:rowOff>104775</xdr:rowOff>
    </xdr:to>
    <xdr:sp macro="" textlink="">
      <xdr:nvSpPr>
        <xdr:cNvPr id="37" name="Text Box 2">
          <a:extLst>
            <a:ext uri="{FF2B5EF4-FFF2-40B4-BE49-F238E27FC236}">
              <a16:creationId xmlns:a16="http://schemas.microsoft.com/office/drawing/2014/main" xmlns="" id="{00000000-0008-0000-2D00-000025000000}"/>
            </a:ext>
          </a:extLst>
        </xdr:cNvPr>
        <xdr:cNvSpPr txBox="1">
          <a:spLocks noChangeArrowheads="1"/>
        </xdr:cNvSpPr>
      </xdr:nvSpPr>
      <xdr:spPr bwMode="auto">
        <a:xfrm>
          <a:off x="4229100" y="52673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24</xdr:row>
      <xdr:rowOff>85725</xdr:rowOff>
    </xdr:from>
    <xdr:to>
      <xdr:col>5</xdr:col>
      <xdr:colOff>85725</xdr:colOff>
      <xdr:row>25</xdr:row>
      <xdr:rowOff>104775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xmlns="" id="{00000000-0008-0000-2D00-000026000000}"/>
            </a:ext>
          </a:extLst>
        </xdr:cNvPr>
        <xdr:cNvSpPr txBox="1">
          <a:spLocks noChangeArrowheads="1"/>
        </xdr:cNvSpPr>
      </xdr:nvSpPr>
      <xdr:spPr bwMode="auto">
        <a:xfrm>
          <a:off x="4229100" y="50577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24</xdr:row>
      <xdr:rowOff>85725</xdr:rowOff>
    </xdr:from>
    <xdr:to>
      <xdr:col>5</xdr:col>
      <xdr:colOff>85725</xdr:colOff>
      <xdr:row>25</xdr:row>
      <xdr:rowOff>104775</xdr:rowOff>
    </xdr:to>
    <xdr:sp macro="" textlink="">
      <xdr:nvSpPr>
        <xdr:cNvPr id="39" name="Text Box 2">
          <a:extLst>
            <a:ext uri="{FF2B5EF4-FFF2-40B4-BE49-F238E27FC236}">
              <a16:creationId xmlns:a16="http://schemas.microsoft.com/office/drawing/2014/main" xmlns="" id="{00000000-0008-0000-2D00-000027000000}"/>
            </a:ext>
          </a:extLst>
        </xdr:cNvPr>
        <xdr:cNvSpPr txBox="1">
          <a:spLocks noChangeArrowheads="1"/>
        </xdr:cNvSpPr>
      </xdr:nvSpPr>
      <xdr:spPr bwMode="auto">
        <a:xfrm>
          <a:off x="4229100" y="50577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85725</xdr:rowOff>
    </xdr:from>
    <xdr:to>
      <xdr:col>5</xdr:col>
      <xdr:colOff>85725</xdr:colOff>
      <xdr:row>26</xdr:row>
      <xdr:rowOff>104775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xmlns="" id="{00000000-0008-0000-2D00-000028000000}"/>
            </a:ext>
          </a:extLst>
        </xdr:cNvPr>
        <xdr:cNvSpPr txBox="1">
          <a:spLocks noChangeArrowheads="1"/>
        </xdr:cNvSpPr>
      </xdr:nvSpPr>
      <xdr:spPr bwMode="auto">
        <a:xfrm>
          <a:off x="4229100" y="52673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25</xdr:row>
      <xdr:rowOff>85725</xdr:rowOff>
    </xdr:from>
    <xdr:to>
      <xdr:col>5</xdr:col>
      <xdr:colOff>85725</xdr:colOff>
      <xdr:row>26</xdr:row>
      <xdr:rowOff>104775</xdr:rowOff>
    </xdr:to>
    <xdr:sp macro="" textlink="">
      <xdr:nvSpPr>
        <xdr:cNvPr id="41" name="Text Box 2">
          <a:extLst>
            <a:ext uri="{FF2B5EF4-FFF2-40B4-BE49-F238E27FC236}">
              <a16:creationId xmlns:a16="http://schemas.microsoft.com/office/drawing/2014/main" xmlns="" id="{00000000-0008-0000-2D00-000029000000}"/>
            </a:ext>
          </a:extLst>
        </xdr:cNvPr>
        <xdr:cNvSpPr txBox="1">
          <a:spLocks noChangeArrowheads="1"/>
        </xdr:cNvSpPr>
      </xdr:nvSpPr>
      <xdr:spPr bwMode="auto">
        <a:xfrm>
          <a:off x="4229100" y="52673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26</xdr:row>
      <xdr:rowOff>85725</xdr:rowOff>
    </xdr:from>
    <xdr:to>
      <xdr:col>5</xdr:col>
      <xdr:colOff>85725</xdr:colOff>
      <xdr:row>27</xdr:row>
      <xdr:rowOff>104775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xmlns="" id="{00000000-0008-0000-2D00-00002A000000}"/>
            </a:ext>
          </a:extLst>
        </xdr:cNvPr>
        <xdr:cNvSpPr txBox="1">
          <a:spLocks noChangeArrowheads="1"/>
        </xdr:cNvSpPr>
      </xdr:nvSpPr>
      <xdr:spPr bwMode="auto">
        <a:xfrm>
          <a:off x="4229100" y="54768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26</xdr:row>
      <xdr:rowOff>85725</xdr:rowOff>
    </xdr:from>
    <xdr:to>
      <xdr:col>5</xdr:col>
      <xdr:colOff>85725</xdr:colOff>
      <xdr:row>27</xdr:row>
      <xdr:rowOff>104775</xdr:rowOff>
    </xdr:to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xmlns="" id="{00000000-0008-0000-2D00-00002B000000}"/>
            </a:ext>
          </a:extLst>
        </xdr:cNvPr>
        <xdr:cNvSpPr txBox="1">
          <a:spLocks noChangeArrowheads="1"/>
        </xdr:cNvSpPr>
      </xdr:nvSpPr>
      <xdr:spPr bwMode="auto">
        <a:xfrm>
          <a:off x="4229100" y="54768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27</xdr:row>
      <xdr:rowOff>85725</xdr:rowOff>
    </xdr:from>
    <xdr:to>
      <xdr:col>5</xdr:col>
      <xdr:colOff>85725</xdr:colOff>
      <xdr:row>28</xdr:row>
      <xdr:rowOff>104775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xmlns="" id="{00000000-0008-0000-2D00-00002C000000}"/>
            </a:ext>
          </a:extLst>
        </xdr:cNvPr>
        <xdr:cNvSpPr txBox="1">
          <a:spLocks noChangeArrowheads="1"/>
        </xdr:cNvSpPr>
      </xdr:nvSpPr>
      <xdr:spPr bwMode="auto">
        <a:xfrm>
          <a:off x="422910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27</xdr:row>
      <xdr:rowOff>85725</xdr:rowOff>
    </xdr:from>
    <xdr:to>
      <xdr:col>5</xdr:col>
      <xdr:colOff>85725</xdr:colOff>
      <xdr:row>28</xdr:row>
      <xdr:rowOff>104775</xdr:rowOff>
    </xdr:to>
    <xdr:sp macro="" textlink="">
      <xdr:nvSpPr>
        <xdr:cNvPr id="45" name="Text Box 2">
          <a:extLst>
            <a:ext uri="{FF2B5EF4-FFF2-40B4-BE49-F238E27FC236}">
              <a16:creationId xmlns:a16="http://schemas.microsoft.com/office/drawing/2014/main" xmlns="" id="{00000000-0008-0000-2D00-00002D000000}"/>
            </a:ext>
          </a:extLst>
        </xdr:cNvPr>
        <xdr:cNvSpPr txBox="1">
          <a:spLocks noChangeArrowheads="1"/>
        </xdr:cNvSpPr>
      </xdr:nvSpPr>
      <xdr:spPr bwMode="auto">
        <a:xfrm>
          <a:off x="422910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27</xdr:row>
      <xdr:rowOff>85725</xdr:rowOff>
    </xdr:from>
    <xdr:to>
      <xdr:col>5</xdr:col>
      <xdr:colOff>85725</xdr:colOff>
      <xdr:row>28</xdr:row>
      <xdr:rowOff>104775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xmlns="" id="{00000000-0008-0000-2D00-00002E000000}"/>
            </a:ext>
          </a:extLst>
        </xdr:cNvPr>
        <xdr:cNvSpPr txBox="1">
          <a:spLocks noChangeArrowheads="1"/>
        </xdr:cNvSpPr>
      </xdr:nvSpPr>
      <xdr:spPr bwMode="auto">
        <a:xfrm>
          <a:off x="422910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27</xdr:row>
      <xdr:rowOff>85725</xdr:rowOff>
    </xdr:from>
    <xdr:to>
      <xdr:col>5</xdr:col>
      <xdr:colOff>85725</xdr:colOff>
      <xdr:row>28</xdr:row>
      <xdr:rowOff>104775</xdr:rowOff>
    </xdr:to>
    <xdr:sp macro="" textlink="">
      <xdr:nvSpPr>
        <xdr:cNvPr id="47" name="Text Box 2">
          <a:extLst>
            <a:ext uri="{FF2B5EF4-FFF2-40B4-BE49-F238E27FC236}">
              <a16:creationId xmlns:a16="http://schemas.microsoft.com/office/drawing/2014/main" xmlns="" id="{00000000-0008-0000-2D00-00002F000000}"/>
            </a:ext>
          </a:extLst>
        </xdr:cNvPr>
        <xdr:cNvSpPr txBox="1">
          <a:spLocks noChangeArrowheads="1"/>
        </xdr:cNvSpPr>
      </xdr:nvSpPr>
      <xdr:spPr bwMode="auto">
        <a:xfrm>
          <a:off x="422910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27</xdr:row>
      <xdr:rowOff>85725</xdr:rowOff>
    </xdr:from>
    <xdr:to>
      <xdr:col>5</xdr:col>
      <xdr:colOff>85725</xdr:colOff>
      <xdr:row>28</xdr:row>
      <xdr:rowOff>104775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xmlns="" id="{00000000-0008-0000-2D00-000030000000}"/>
            </a:ext>
          </a:extLst>
        </xdr:cNvPr>
        <xdr:cNvSpPr txBox="1">
          <a:spLocks noChangeArrowheads="1"/>
        </xdr:cNvSpPr>
      </xdr:nvSpPr>
      <xdr:spPr bwMode="auto">
        <a:xfrm>
          <a:off x="422910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27</xdr:row>
      <xdr:rowOff>85725</xdr:rowOff>
    </xdr:from>
    <xdr:to>
      <xdr:col>5</xdr:col>
      <xdr:colOff>85725</xdr:colOff>
      <xdr:row>28</xdr:row>
      <xdr:rowOff>104775</xdr:rowOff>
    </xdr:to>
    <xdr:sp macro="" textlink="">
      <xdr:nvSpPr>
        <xdr:cNvPr id="49" name="Text Box 2">
          <a:extLst>
            <a:ext uri="{FF2B5EF4-FFF2-40B4-BE49-F238E27FC236}">
              <a16:creationId xmlns:a16="http://schemas.microsoft.com/office/drawing/2014/main" xmlns="" id="{00000000-0008-0000-2D00-000031000000}"/>
            </a:ext>
          </a:extLst>
        </xdr:cNvPr>
        <xdr:cNvSpPr txBox="1">
          <a:spLocks noChangeArrowheads="1"/>
        </xdr:cNvSpPr>
      </xdr:nvSpPr>
      <xdr:spPr bwMode="auto">
        <a:xfrm>
          <a:off x="422910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28</xdr:row>
      <xdr:rowOff>85725</xdr:rowOff>
    </xdr:from>
    <xdr:to>
      <xdr:col>5</xdr:col>
      <xdr:colOff>85725</xdr:colOff>
      <xdr:row>29</xdr:row>
      <xdr:rowOff>104775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xmlns="" id="{00000000-0008-0000-2D00-000032000000}"/>
            </a:ext>
          </a:extLst>
        </xdr:cNvPr>
        <xdr:cNvSpPr txBox="1">
          <a:spLocks noChangeArrowheads="1"/>
        </xdr:cNvSpPr>
      </xdr:nvSpPr>
      <xdr:spPr bwMode="auto">
        <a:xfrm>
          <a:off x="4229100" y="58959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28</xdr:row>
      <xdr:rowOff>85725</xdr:rowOff>
    </xdr:from>
    <xdr:to>
      <xdr:col>5</xdr:col>
      <xdr:colOff>85725</xdr:colOff>
      <xdr:row>29</xdr:row>
      <xdr:rowOff>104775</xdr:rowOff>
    </xdr:to>
    <xdr:sp macro="" textlink="">
      <xdr:nvSpPr>
        <xdr:cNvPr id="51" name="Text Box 2">
          <a:extLst>
            <a:ext uri="{FF2B5EF4-FFF2-40B4-BE49-F238E27FC236}">
              <a16:creationId xmlns:a16="http://schemas.microsoft.com/office/drawing/2014/main" xmlns="" id="{00000000-0008-0000-2D00-000033000000}"/>
            </a:ext>
          </a:extLst>
        </xdr:cNvPr>
        <xdr:cNvSpPr txBox="1">
          <a:spLocks noChangeArrowheads="1"/>
        </xdr:cNvSpPr>
      </xdr:nvSpPr>
      <xdr:spPr bwMode="auto">
        <a:xfrm>
          <a:off x="4229100" y="58959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50</xdr:row>
      <xdr:rowOff>66675</xdr:rowOff>
    </xdr:from>
    <xdr:to>
      <xdr:col>9</xdr:col>
      <xdr:colOff>95250</xdr:colOff>
      <xdr:row>51</xdr:row>
      <xdr:rowOff>66675</xdr:rowOff>
    </xdr:to>
    <xdr:sp macro="" textlink="">
      <xdr:nvSpPr>
        <xdr:cNvPr id="52" name="Shape 4">
          <a:extLst>
            <a:ext uri="{FF2B5EF4-FFF2-40B4-BE49-F238E27FC236}">
              <a16:creationId xmlns:a16="http://schemas.microsoft.com/office/drawing/2014/main" xmlns="" id="{00000000-0008-0000-2D00-000034000000}"/>
            </a:ext>
          </a:extLst>
        </xdr:cNvPr>
        <xdr:cNvSpPr/>
      </xdr:nvSpPr>
      <xdr:spPr>
        <a:xfrm>
          <a:off x="7000875" y="10487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9</xdr:col>
      <xdr:colOff>0</xdr:colOff>
      <xdr:row>52</xdr:row>
      <xdr:rowOff>66675</xdr:rowOff>
    </xdr:from>
    <xdr:to>
      <xdr:col>9</xdr:col>
      <xdr:colOff>95250</xdr:colOff>
      <xdr:row>53</xdr:row>
      <xdr:rowOff>66675</xdr:rowOff>
    </xdr:to>
    <xdr:sp macro="" textlink="">
      <xdr:nvSpPr>
        <xdr:cNvPr id="54" name="Shape 4">
          <a:extLst>
            <a:ext uri="{FF2B5EF4-FFF2-40B4-BE49-F238E27FC236}">
              <a16:creationId xmlns:a16="http://schemas.microsoft.com/office/drawing/2014/main" xmlns="" id="{00000000-0008-0000-2D00-000036000000}"/>
            </a:ext>
          </a:extLst>
        </xdr:cNvPr>
        <xdr:cNvSpPr/>
      </xdr:nvSpPr>
      <xdr:spPr>
        <a:xfrm>
          <a:off x="7000875" y="109061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9</xdr:col>
      <xdr:colOff>0</xdr:colOff>
      <xdr:row>52</xdr:row>
      <xdr:rowOff>66675</xdr:rowOff>
    </xdr:from>
    <xdr:to>
      <xdr:col>9</xdr:col>
      <xdr:colOff>95250</xdr:colOff>
      <xdr:row>53</xdr:row>
      <xdr:rowOff>66675</xdr:rowOff>
    </xdr:to>
    <xdr:sp macro="" textlink="">
      <xdr:nvSpPr>
        <xdr:cNvPr id="55" name="Shape 4">
          <a:extLst>
            <a:ext uri="{FF2B5EF4-FFF2-40B4-BE49-F238E27FC236}">
              <a16:creationId xmlns:a16="http://schemas.microsoft.com/office/drawing/2014/main" xmlns="" id="{00000000-0008-0000-2D00-000037000000}"/>
            </a:ext>
          </a:extLst>
        </xdr:cNvPr>
        <xdr:cNvSpPr/>
      </xdr:nvSpPr>
      <xdr:spPr>
        <a:xfrm>
          <a:off x="7000875" y="109061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9</xdr:col>
      <xdr:colOff>0</xdr:colOff>
      <xdr:row>51</xdr:row>
      <xdr:rowOff>66675</xdr:rowOff>
    </xdr:from>
    <xdr:to>
      <xdr:col>9</xdr:col>
      <xdr:colOff>95250</xdr:colOff>
      <xdr:row>52</xdr:row>
      <xdr:rowOff>66675</xdr:rowOff>
    </xdr:to>
    <xdr:sp macro="" textlink="">
      <xdr:nvSpPr>
        <xdr:cNvPr id="56" name="Shape 4">
          <a:extLst>
            <a:ext uri="{FF2B5EF4-FFF2-40B4-BE49-F238E27FC236}">
              <a16:creationId xmlns:a16="http://schemas.microsoft.com/office/drawing/2014/main" xmlns="" id="{00000000-0008-0000-2D00-000038000000}"/>
            </a:ext>
          </a:extLst>
        </xdr:cNvPr>
        <xdr:cNvSpPr/>
      </xdr:nvSpPr>
      <xdr:spPr>
        <a:xfrm>
          <a:off x="7000875" y="1069657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9</xdr:col>
      <xdr:colOff>0</xdr:colOff>
      <xdr:row>51</xdr:row>
      <xdr:rowOff>66675</xdr:rowOff>
    </xdr:from>
    <xdr:to>
      <xdr:col>9</xdr:col>
      <xdr:colOff>95250</xdr:colOff>
      <xdr:row>52</xdr:row>
      <xdr:rowOff>66675</xdr:rowOff>
    </xdr:to>
    <xdr:sp macro="" textlink="">
      <xdr:nvSpPr>
        <xdr:cNvPr id="57" name="Shape 4">
          <a:extLst>
            <a:ext uri="{FF2B5EF4-FFF2-40B4-BE49-F238E27FC236}">
              <a16:creationId xmlns:a16="http://schemas.microsoft.com/office/drawing/2014/main" xmlns="" id="{00000000-0008-0000-2D00-000039000000}"/>
            </a:ext>
          </a:extLst>
        </xdr:cNvPr>
        <xdr:cNvSpPr/>
      </xdr:nvSpPr>
      <xdr:spPr>
        <a:xfrm>
          <a:off x="7000875" y="1069657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9</xdr:col>
      <xdr:colOff>0</xdr:colOff>
      <xdr:row>52</xdr:row>
      <xdr:rowOff>66675</xdr:rowOff>
    </xdr:from>
    <xdr:to>
      <xdr:col>9</xdr:col>
      <xdr:colOff>95250</xdr:colOff>
      <xdr:row>53</xdr:row>
      <xdr:rowOff>66675</xdr:rowOff>
    </xdr:to>
    <xdr:sp macro="" textlink="">
      <xdr:nvSpPr>
        <xdr:cNvPr id="58" name="Shape 4">
          <a:extLst>
            <a:ext uri="{FF2B5EF4-FFF2-40B4-BE49-F238E27FC236}">
              <a16:creationId xmlns:a16="http://schemas.microsoft.com/office/drawing/2014/main" xmlns="" id="{00000000-0008-0000-2D00-00003A000000}"/>
            </a:ext>
          </a:extLst>
        </xdr:cNvPr>
        <xdr:cNvSpPr/>
      </xdr:nvSpPr>
      <xdr:spPr>
        <a:xfrm>
          <a:off x="7000875" y="109061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9</xdr:col>
      <xdr:colOff>0</xdr:colOff>
      <xdr:row>52</xdr:row>
      <xdr:rowOff>66675</xdr:rowOff>
    </xdr:from>
    <xdr:to>
      <xdr:col>9</xdr:col>
      <xdr:colOff>95250</xdr:colOff>
      <xdr:row>53</xdr:row>
      <xdr:rowOff>66675</xdr:rowOff>
    </xdr:to>
    <xdr:sp macro="" textlink="">
      <xdr:nvSpPr>
        <xdr:cNvPr id="59" name="Shape 4">
          <a:extLst>
            <a:ext uri="{FF2B5EF4-FFF2-40B4-BE49-F238E27FC236}">
              <a16:creationId xmlns:a16="http://schemas.microsoft.com/office/drawing/2014/main" xmlns="" id="{00000000-0008-0000-2D00-00003B000000}"/>
            </a:ext>
          </a:extLst>
        </xdr:cNvPr>
        <xdr:cNvSpPr/>
      </xdr:nvSpPr>
      <xdr:spPr>
        <a:xfrm>
          <a:off x="7000875" y="109061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20</xdr:row>
      <xdr:rowOff>76200</xdr:rowOff>
    </xdr:from>
    <xdr:to>
      <xdr:col>5</xdr:col>
      <xdr:colOff>95250</xdr:colOff>
      <xdr:row>21</xdr:row>
      <xdr:rowOff>104775</xdr:rowOff>
    </xdr:to>
    <xdr:sp macro="" textlink="">
      <xdr:nvSpPr>
        <xdr:cNvPr id="60" name="Shape 5">
          <a:extLst>
            <a:ext uri="{FF2B5EF4-FFF2-40B4-BE49-F238E27FC236}">
              <a16:creationId xmlns:a16="http://schemas.microsoft.com/office/drawing/2014/main" xmlns="" id="{00000000-0008-0000-2D00-00003C000000}"/>
            </a:ext>
          </a:extLst>
        </xdr:cNvPr>
        <xdr:cNvSpPr/>
      </xdr:nvSpPr>
      <xdr:spPr>
        <a:xfrm>
          <a:off x="4229100" y="42100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20</xdr:row>
      <xdr:rowOff>76200</xdr:rowOff>
    </xdr:from>
    <xdr:to>
      <xdr:col>5</xdr:col>
      <xdr:colOff>95250</xdr:colOff>
      <xdr:row>21</xdr:row>
      <xdr:rowOff>104775</xdr:rowOff>
    </xdr:to>
    <xdr:sp macro="" textlink="">
      <xdr:nvSpPr>
        <xdr:cNvPr id="61" name="Shape 5">
          <a:extLst>
            <a:ext uri="{FF2B5EF4-FFF2-40B4-BE49-F238E27FC236}">
              <a16:creationId xmlns:a16="http://schemas.microsoft.com/office/drawing/2014/main" xmlns="" id="{00000000-0008-0000-2D00-00003D000000}"/>
            </a:ext>
          </a:extLst>
        </xdr:cNvPr>
        <xdr:cNvSpPr/>
      </xdr:nvSpPr>
      <xdr:spPr>
        <a:xfrm>
          <a:off x="4369594" y="4267200"/>
          <a:ext cx="95250" cy="242888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21</xdr:row>
      <xdr:rowOff>76200</xdr:rowOff>
    </xdr:from>
    <xdr:to>
      <xdr:col>5</xdr:col>
      <xdr:colOff>95250</xdr:colOff>
      <xdr:row>22</xdr:row>
      <xdr:rowOff>104775</xdr:rowOff>
    </xdr:to>
    <xdr:sp macro="" textlink="">
      <xdr:nvSpPr>
        <xdr:cNvPr id="62" name="Shape 5">
          <a:extLst>
            <a:ext uri="{FF2B5EF4-FFF2-40B4-BE49-F238E27FC236}">
              <a16:creationId xmlns:a16="http://schemas.microsoft.com/office/drawing/2014/main" xmlns="" id="{00000000-0008-0000-2D00-00003E000000}"/>
            </a:ext>
          </a:extLst>
        </xdr:cNvPr>
        <xdr:cNvSpPr/>
      </xdr:nvSpPr>
      <xdr:spPr>
        <a:xfrm>
          <a:off x="422910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21</xdr:row>
      <xdr:rowOff>76200</xdr:rowOff>
    </xdr:from>
    <xdr:to>
      <xdr:col>5</xdr:col>
      <xdr:colOff>95250</xdr:colOff>
      <xdr:row>22</xdr:row>
      <xdr:rowOff>104775</xdr:rowOff>
    </xdr:to>
    <xdr:sp macro="" textlink="">
      <xdr:nvSpPr>
        <xdr:cNvPr id="63" name="Shape 5">
          <a:extLst>
            <a:ext uri="{FF2B5EF4-FFF2-40B4-BE49-F238E27FC236}">
              <a16:creationId xmlns:a16="http://schemas.microsoft.com/office/drawing/2014/main" xmlns="" id="{00000000-0008-0000-2D00-00003F000000}"/>
            </a:ext>
          </a:extLst>
        </xdr:cNvPr>
        <xdr:cNvSpPr/>
      </xdr:nvSpPr>
      <xdr:spPr>
        <a:xfrm>
          <a:off x="422910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21</xdr:row>
      <xdr:rowOff>76200</xdr:rowOff>
    </xdr:from>
    <xdr:to>
      <xdr:col>5</xdr:col>
      <xdr:colOff>95250</xdr:colOff>
      <xdr:row>22</xdr:row>
      <xdr:rowOff>104775</xdr:rowOff>
    </xdr:to>
    <xdr:sp macro="" textlink="">
      <xdr:nvSpPr>
        <xdr:cNvPr id="64" name="Shape 5">
          <a:extLst>
            <a:ext uri="{FF2B5EF4-FFF2-40B4-BE49-F238E27FC236}">
              <a16:creationId xmlns:a16="http://schemas.microsoft.com/office/drawing/2014/main" xmlns="" id="{00000000-0008-0000-2D00-000040000000}"/>
            </a:ext>
          </a:extLst>
        </xdr:cNvPr>
        <xdr:cNvSpPr/>
      </xdr:nvSpPr>
      <xdr:spPr>
        <a:xfrm>
          <a:off x="422910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21</xdr:row>
      <xdr:rowOff>76200</xdr:rowOff>
    </xdr:from>
    <xdr:to>
      <xdr:col>5</xdr:col>
      <xdr:colOff>95250</xdr:colOff>
      <xdr:row>22</xdr:row>
      <xdr:rowOff>104775</xdr:rowOff>
    </xdr:to>
    <xdr:sp macro="" textlink="">
      <xdr:nvSpPr>
        <xdr:cNvPr id="65" name="Shape 5">
          <a:extLst>
            <a:ext uri="{FF2B5EF4-FFF2-40B4-BE49-F238E27FC236}">
              <a16:creationId xmlns:a16="http://schemas.microsoft.com/office/drawing/2014/main" xmlns="" id="{00000000-0008-0000-2D00-000041000000}"/>
            </a:ext>
          </a:extLst>
        </xdr:cNvPr>
        <xdr:cNvSpPr/>
      </xdr:nvSpPr>
      <xdr:spPr>
        <a:xfrm>
          <a:off x="422910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22</xdr:row>
      <xdr:rowOff>76200</xdr:rowOff>
    </xdr:from>
    <xdr:to>
      <xdr:col>5</xdr:col>
      <xdr:colOff>95250</xdr:colOff>
      <xdr:row>23</xdr:row>
      <xdr:rowOff>95250</xdr:rowOff>
    </xdr:to>
    <xdr:sp macro="" textlink="">
      <xdr:nvSpPr>
        <xdr:cNvPr id="66" name="Shape 6">
          <a:extLst>
            <a:ext uri="{FF2B5EF4-FFF2-40B4-BE49-F238E27FC236}">
              <a16:creationId xmlns:a16="http://schemas.microsoft.com/office/drawing/2014/main" xmlns="" id="{00000000-0008-0000-2D00-000042000000}"/>
            </a:ext>
          </a:extLst>
        </xdr:cNvPr>
        <xdr:cNvSpPr/>
      </xdr:nvSpPr>
      <xdr:spPr>
        <a:xfrm>
          <a:off x="4229100" y="4629150"/>
          <a:ext cx="9525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22</xdr:row>
      <xdr:rowOff>76200</xdr:rowOff>
    </xdr:from>
    <xdr:to>
      <xdr:col>5</xdr:col>
      <xdr:colOff>95250</xdr:colOff>
      <xdr:row>23</xdr:row>
      <xdr:rowOff>95250</xdr:rowOff>
    </xdr:to>
    <xdr:sp macro="" textlink="">
      <xdr:nvSpPr>
        <xdr:cNvPr id="67" name="Shape 6">
          <a:extLst>
            <a:ext uri="{FF2B5EF4-FFF2-40B4-BE49-F238E27FC236}">
              <a16:creationId xmlns:a16="http://schemas.microsoft.com/office/drawing/2014/main" xmlns="" id="{00000000-0008-0000-2D00-000043000000}"/>
            </a:ext>
          </a:extLst>
        </xdr:cNvPr>
        <xdr:cNvSpPr/>
      </xdr:nvSpPr>
      <xdr:spPr>
        <a:xfrm>
          <a:off x="4229100" y="4629150"/>
          <a:ext cx="9525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21</xdr:row>
      <xdr:rowOff>76200</xdr:rowOff>
    </xdr:from>
    <xdr:to>
      <xdr:col>5</xdr:col>
      <xdr:colOff>95250</xdr:colOff>
      <xdr:row>22</xdr:row>
      <xdr:rowOff>104775</xdr:rowOff>
    </xdr:to>
    <xdr:sp macro="" textlink="">
      <xdr:nvSpPr>
        <xdr:cNvPr id="68" name="Shape 5">
          <a:extLst>
            <a:ext uri="{FF2B5EF4-FFF2-40B4-BE49-F238E27FC236}">
              <a16:creationId xmlns:a16="http://schemas.microsoft.com/office/drawing/2014/main" xmlns="" id="{00000000-0008-0000-2D00-000044000000}"/>
            </a:ext>
          </a:extLst>
        </xdr:cNvPr>
        <xdr:cNvSpPr/>
      </xdr:nvSpPr>
      <xdr:spPr>
        <a:xfrm>
          <a:off x="422910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21</xdr:row>
      <xdr:rowOff>76200</xdr:rowOff>
    </xdr:from>
    <xdr:to>
      <xdr:col>5</xdr:col>
      <xdr:colOff>95250</xdr:colOff>
      <xdr:row>22</xdr:row>
      <xdr:rowOff>104775</xdr:rowOff>
    </xdr:to>
    <xdr:sp macro="" textlink="">
      <xdr:nvSpPr>
        <xdr:cNvPr id="69" name="Shape 5">
          <a:extLst>
            <a:ext uri="{FF2B5EF4-FFF2-40B4-BE49-F238E27FC236}">
              <a16:creationId xmlns:a16="http://schemas.microsoft.com/office/drawing/2014/main" xmlns="" id="{00000000-0008-0000-2D00-000045000000}"/>
            </a:ext>
          </a:extLst>
        </xdr:cNvPr>
        <xdr:cNvSpPr/>
      </xdr:nvSpPr>
      <xdr:spPr>
        <a:xfrm>
          <a:off x="422910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22</xdr:row>
      <xdr:rowOff>76200</xdr:rowOff>
    </xdr:from>
    <xdr:to>
      <xdr:col>5</xdr:col>
      <xdr:colOff>95250</xdr:colOff>
      <xdr:row>23</xdr:row>
      <xdr:rowOff>95250</xdr:rowOff>
    </xdr:to>
    <xdr:sp macro="" textlink="">
      <xdr:nvSpPr>
        <xdr:cNvPr id="70" name="Shape 6">
          <a:extLst>
            <a:ext uri="{FF2B5EF4-FFF2-40B4-BE49-F238E27FC236}">
              <a16:creationId xmlns:a16="http://schemas.microsoft.com/office/drawing/2014/main" xmlns="" id="{00000000-0008-0000-2D00-000046000000}"/>
            </a:ext>
          </a:extLst>
        </xdr:cNvPr>
        <xdr:cNvSpPr/>
      </xdr:nvSpPr>
      <xdr:spPr>
        <a:xfrm>
          <a:off x="4229100" y="4629150"/>
          <a:ext cx="9525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22</xdr:row>
      <xdr:rowOff>76200</xdr:rowOff>
    </xdr:from>
    <xdr:to>
      <xdr:col>5</xdr:col>
      <xdr:colOff>95250</xdr:colOff>
      <xdr:row>23</xdr:row>
      <xdr:rowOff>95250</xdr:rowOff>
    </xdr:to>
    <xdr:sp macro="" textlink="">
      <xdr:nvSpPr>
        <xdr:cNvPr id="71" name="Shape 6">
          <a:extLst>
            <a:ext uri="{FF2B5EF4-FFF2-40B4-BE49-F238E27FC236}">
              <a16:creationId xmlns:a16="http://schemas.microsoft.com/office/drawing/2014/main" xmlns="" id="{00000000-0008-0000-2D00-000047000000}"/>
            </a:ext>
          </a:extLst>
        </xdr:cNvPr>
        <xdr:cNvSpPr/>
      </xdr:nvSpPr>
      <xdr:spPr>
        <a:xfrm>
          <a:off x="4229100" y="4629150"/>
          <a:ext cx="9525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22</xdr:row>
      <xdr:rowOff>76200</xdr:rowOff>
    </xdr:from>
    <xdr:to>
      <xdr:col>5</xdr:col>
      <xdr:colOff>95250</xdr:colOff>
      <xdr:row>23</xdr:row>
      <xdr:rowOff>104775</xdr:rowOff>
    </xdr:to>
    <xdr:sp macro="" textlink="">
      <xdr:nvSpPr>
        <xdr:cNvPr id="72" name="Shape 5">
          <a:extLst>
            <a:ext uri="{FF2B5EF4-FFF2-40B4-BE49-F238E27FC236}">
              <a16:creationId xmlns:a16="http://schemas.microsoft.com/office/drawing/2014/main" xmlns="" id="{00000000-0008-0000-2D00-000048000000}"/>
            </a:ext>
          </a:extLst>
        </xdr:cNvPr>
        <xdr:cNvSpPr/>
      </xdr:nvSpPr>
      <xdr:spPr>
        <a:xfrm>
          <a:off x="4229100" y="46291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22</xdr:row>
      <xdr:rowOff>76200</xdr:rowOff>
    </xdr:from>
    <xdr:to>
      <xdr:col>5</xdr:col>
      <xdr:colOff>95250</xdr:colOff>
      <xdr:row>23</xdr:row>
      <xdr:rowOff>104775</xdr:rowOff>
    </xdr:to>
    <xdr:sp macro="" textlink="">
      <xdr:nvSpPr>
        <xdr:cNvPr id="73" name="Shape 5">
          <a:extLst>
            <a:ext uri="{FF2B5EF4-FFF2-40B4-BE49-F238E27FC236}">
              <a16:creationId xmlns:a16="http://schemas.microsoft.com/office/drawing/2014/main" xmlns="" id="{00000000-0008-0000-2D00-000049000000}"/>
            </a:ext>
          </a:extLst>
        </xdr:cNvPr>
        <xdr:cNvSpPr/>
      </xdr:nvSpPr>
      <xdr:spPr>
        <a:xfrm>
          <a:off x="4229100" y="46291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23</xdr:row>
      <xdr:rowOff>76200</xdr:rowOff>
    </xdr:from>
    <xdr:to>
      <xdr:col>5</xdr:col>
      <xdr:colOff>95250</xdr:colOff>
      <xdr:row>24</xdr:row>
      <xdr:rowOff>104775</xdr:rowOff>
    </xdr:to>
    <xdr:sp macro="" textlink="">
      <xdr:nvSpPr>
        <xdr:cNvPr id="74" name="Shape 5">
          <a:extLst>
            <a:ext uri="{FF2B5EF4-FFF2-40B4-BE49-F238E27FC236}">
              <a16:creationId xmlns:a16="http://schemas.microsoft.com/office/drawing/2014/main" xmlns="" id="{00000000-0008-0000-2D00-00004A000000}"/>
            </a:ext>
          </a:extLst>
        </xdr:cNvPr>
        <xdr:cNvSpPr/>
      </xdr:nvSpPr>
      <xdr:spPr>
        <a:xfrm>
          <a:off x="4229100" y="48387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23</xdr:row>
      <xdr:rowOff>76200</xdr:rowOff>
    </xdr:from>
    <xdr:to>
      <xdr:col>5</xdr:col>
      <xdr:colOff>95250</xdr:colOff>
      <xdr:row>24</xdr:row>
      <xdr:rowOff>104775</xdr:rowOff>
    </xdr:to>
    <xdr:sp macro="" textlink="">
      <xdr:nvSpPr>
        <xdr:cNvPr id="75" name="Shape 5">
          <a:extLst>
            <a:ext uri="{FF2B5EF4-FFF2-40B4-BE49-F238E27FC236}">
              <a16:creationId xmlns:a16="http://schemas.microsoft.com/office/drawing/2014/main" xmlns="" id="{00000000-0008-0000-2D00-00004B000000}"/>
            </a:ext>
          </a:extLst>
        </xdr:cNvPr>
        <xdr:cNvSpPr/>
      </xdr:nvSpPr>
      <xdr:spPr>
        <a:xfrm>
          <a:off x="4229100" y="48387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24</xdr:row>
      <xdr:rowOff>76200</xdr:rowOff>
    </xdr:from>
    <xdr:to>
      <xdr:col>5</xdr:col>
      <xdr:colOff>95250</xdr:colOff>
      <xdr:row>25</xdr:row>
      <xdr:rowOff>104775</xdr:rowOff>
    </xdr:to>
    <xdr:sp macro="" textlink="">
      <xdr:nvSpPr>
        <xdr:cNvPr id="76" name="Shape 5">
          <a:extLst>
            <a:ext uri="{FF2B5EF4-FFF2-40B4-BE49-F238E27FC236}">
              <a16:creationId xmlns:a16="http://schemas.microsoft.com/office/drawing/2014/main" xmlns="" id="{00000000-0008-0000-2D00-00004C000000}"/>
            </a:ext>
          </a:extLst>
        </xdr:cNvPr>
        <xdr:cNvSpPr/>
      </xdr:nvSpPr>
      <xdr:spPr>
        <a:xfrm>
          <a:off x="4229100" y="50482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24</xdr:row>
      <xdr:rowOff>76200</xdr:rowOff>
    </xdr:from>
    <xdr:to>
      <xdr:col>5</xdr:col>
      <xdr:colOff>95250</xdr:colOff>
      <xdr:row>25</xdr:row>
      <xdr:rowOff>104775</xdr:rowOff>
    </xdr:to>
    <xdr:sp macro="" textlink="">
      <xdr:nvSpPr>
        <xdr:cNvPr id="77" name="Shape 5">
          <a:extLst>
            <a:ext uri="{FF2B5EF4-FFF2-40B4-BE49-F238E27FC236}">
              <a16:creationId xmlns:a16="http://schemas.microsoft.com/office/drawing/2014/main" xmlns="" id="{00000000-0008-0000-2D00-00004D000000}"/>
            </a:ext>
          </a:extLst>
        </xdr:cNvPr>
        <xdr:cNvSpPr/>
      </xdr:nvSpPr>
      <xdr:spPr>
        <a:xfrm>
          <a:off x="4229100" y="50482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25</xdr:row>
      <xdr:rowOff>76200</xdr:rowOff>
    </xdr:from>
    <xdr:to>
      <xdr:col>5</xdr:col>
      <xdr:colOff>95250</xdr:colOff>
      <xdr:row>26</xdr:row>
      <xdr:rowOff>104775</xdr:rowOff>
    </xdr:to>
    <xdr:sp macro="" textlink="">
      <xdr:nvSpPr>
        <xdr:cNvPr id="78" name="Shape 5">
          <a:extLst>
            <a:ext uri="{FF2B5EF4-FFF2-40B4-BE49-F238E27FC236}">
              <a16:creationId xmlns:a16="http://schemas.microsoft.com/office/drawing/2014/main" xmlns="" id="{00000000-0008-0000-2D00-00004E000000}"/>
            </a:ext>
          </a:extLst>
        </xdr:cNvPr>
        <xdr:cNvSpPr/>
      </xdr:nvSpPr>
      <xdr:spPr>
        <a:xfrm>
          <a:off x="4229100" y="52578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25</xdr:row>
      <xdr:rowOff>76200</xdr:rowOff>
    </xdr:from>
    <xdr:to>
      <xdr:col>5</xdr:col>
      <xdr:colOff>95250</xdr:colOff>
      <xdr:row>26</xdr:row>
      <xdr:rowOff>104775</xdr:rowOff>
    </xdr:to>
    <xdr:sp macro="" textlink="">
      <xdr:nvSpPr>
        <xdr:cNvPr id="79" name="Shape 5">
          <a:extLst>
            <a:ext uri="{FF2B5EF4-FFF2-40B4-BE49-F238E27FC236}">
              <a16:creationId xmlns:a16="http://schemas.microsoft.com/office/drawing/2014/main" xmlns="" id="{00000000-0008-0000-2D00-00004F000000}"/>
            </a:ext>
          </a:extLst>
        </xdr:cNvPr>
        <xdr:cNvSpPr/>
      </xdr:nvSpPr>
      <xdr:spPr>
        <a:xfrm>
          <a:off x="4229100" y="52578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24</xdr:row>
      <xdr:rowOff>76200</xdr:rowOff>
    </xdr:from>
    <xdr:to>
      <xdr:col>5</xdr:col>
      <xdr:colOff>95250</xdr:colOff>
      <xdr:row>25</xdr:row>
      <xdr:rowOff>104775</xdr:rowOff>
    </xdr:to>
    <xdr:sp macro="" textlink="">
      <xdr:nvSpPr>
        <xdr:cNvPr id="80" name="Shape 5">
          <a:extLst>
            <a:ext uri="{FF2B5EF4-FFF2-40B4-BE49-F238E27FC236}">
              <a16:creationId xmlns:a16="http://schemas.microsoft.com/office/drawing/2014/main" xmlns="" id="{00000000-0008-0000-2D00-000050000000}"/>
            </a:ext>
          </a:extLst>
        </xdr:cNvPr>
        <xdr:cNvSpPr/>
      </xdr:nvSpPr>
      <xdr:spPr>
        <a:xfrm>
          <a:off x="4229100" y="50482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24</xdr:row>
      <xdr:rowOff>76200</xdr:rowOff>
    </xdr:from>
    <xdr:to>
      <xdr:col>5</xdr:col>
      <xdr:colOff>95250</xdr:colOff>
      <xdr:row>25</xdr:row>
      <xdr:rowOff>104775</xdr:rowOff>
    </xdr:to>
    <xdr:sp macro="" textlink="">
      <xdr:nvSpPr>
        <xdr:cNvPr id="81" name="Shape 5">
          <a:extLst>
            <a:ext uri="{FF2B5EF4-FFF2-40B4-BE49-F238E27FC236}">
              <a16:creationId xmlns:a16="http://schemas.microsoft.com/office/drawing/2014/main" xmlns="" id="{00000000-0008-0000-2D00-000051000000}"/>
            </a:ext>
          </a:extLst>
        </xdr:cNvPr>
        <xdr:cNvSpPr/>
      </xdr:nvSpPr>
      <xdr:spPr>
        <a:xfrm>
          <a:off x="4229100" y="50482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25</xdr:row>
      <xdr:rowOff>76200</xdr:rowOff>
    </xdr:from>
    <xdr:to>
      <xdr:col>5</xdr:col>
      <xdr:colOff>95250</xdr:colOff>
      <xdr:row>26</xdr:row>
      <xdr:rowOff>104775</xdr:rowOff>
    </xdr:to>
    <xdr:sp macro="" textlink="">
      <xdr:nvSpPr>
        <xdr:cNvPr id="82" name="Shape 5">
          <a:extLst>
            <a:ext uri="{FF2B5EF4-FFF2-40B4-BE49-F238E27FC236}">
              <a16:creationId xmlns:a16="http://schemas.microsoft.com/office/drawing/2014/main" xmlns="" id="{00000000-0008-0000-2D00-000052000000}"/>
            </a:ext>
          </a:extLst>
        </xdr:cNvPr>
        <xdr:cNvSpPr/>
      </xdr:nvSpPr>
      <xdr:spPr>
        <a:xfrm>
          <a:off x="4229100" y="52578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25</xdr:row>
      <xdr:rowOff>76200</xdr:rowOff>
    </xdr:from>
    <xdr:to>
      <xdr:col>5</xdr:col>
      <xdr:colOff>95250</xdr:colOff>
      <xdr:row>26</xdr:row>
      <xdr:rowOff>104775</xdr:rowOff>
    </xdr:to>
    <xdr:sp macro="" textlink="">
      <xdr:nvSpPr>
        <xdr:cNvPr id="83" name="Shape 5">
          <a:extLst>
            <a:ext uri="{FF2B5EF4-FFF2-40B4-BE49-F238E27FC236}">
              <a16:creationId xmlns:a16="http://schemas.microsoft.com/office/drawing/2014/main" xmlns="" id="{00000000-0008-0000-2D00-000053000000}"/>
            </a:ext>
          </a:extLst>
        </xdr:cNvPr>
        <xdr:cNvSpPr/>
      </xdr:nvSpPr>
      <xdr:spPr>
        <a:xfrm>
          <a:off x="4229100" y="52578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26</xdr:row>
      <xdr:rowOff>76200</xdr:rowOff>
    </xdr:from>
    <xdr:to>
      <xdr:col>5</xdr:col>
      <xdr:colOff>95250</xdr:colOff>
      <xdr:row>27</xdr:row>
      <xdr:rowOff>104775</xdr:rowOff>
    </xdr:to>
    <xdr:sp macro="" textlink="">
      <xdr:nvSpPr>
        <xdr:cNvPr id="84" name="Shape 5">
          <a:extLst>
            <a:ext uri="{FF2B5EF4-FFF2-40B4-BE49-F238E27FC236}">
              <a16:creationId xmlns:a16="http://schemas.microsoft.com/office/drawing/2014/main" xmlns="" id="{00000000-0008-0000-2D00-000054000000}"/>
            </a:ext>
          </a:extLst>
        </xdr:cNvPr>
        <xdr:cNvSpPr/>
      </xdr:nvSpPr>
      <xdr:spPr>
        <a:xfrm>
          <a:off x="4229100" y="54673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26</xdr:row>
      <xdr:rowOff>76200</xdr:rowOff>
    </xdr:from>
    <xdr:to>
      <xdr:col>5</xdr:col>
      <xdr:colOff>95250</xdr:colOff>
      <xdr:row>27</xdr:row>
      <xdr:rowOff>104775</xdr:rowOff>
    </xdr:to>
    <xdr:sp macro="" textlink="">
      <xdr:nvSpPr>
        <xdr:cNvPr id="85" name="Shape 5">
          <a:extLst>
            <a:ext uri="{FF2B5EF4-FFF2-40B4-BE49-F238E27FC236}">
              <a16:creationId xmlns:a16="http://schemas.microsoft.com/office/drawing/2014/main" xmlns="" id="{00000000-0008-0000-2D00-000055000000}"/>
            </a:ext>
          </a:extLst>
        </xdr:cNvPr>
        <xdr:cNvSpPr/>
      </xdr:nvSpPr>
      <xdr:spPr>
        <a:xfrm>
          <a:off x="4229100" y="54673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27</xdr:row>
      <xdr:rowOff>76200</xdr:rowOff>
    </xdr:from>
    <xdr:to>
      <xdr:col>5</xdr:col>
      <xdr:colOff>95250</xdr:colOff>
      <xdr:row>28</xdr:row>
      <xdr:rowOff>104775</xdr:rowOff>
    </xdr:to>
    <xdr:sp macro="" textlink="">
      <xdr:nvSpPr>
        <xdr:cNvPr id="86" name="Shape 5">
          <a:extLst>
            <a:ext uri="{FF2B5EF4-FFF2-40B4-BE49-F238E27FC236}">
              <a16:creationId xmlns:a16="http://schemas.microsoft.com/office/drawing/2014/main" xmlns="" id="{00000000-0008-0000-2D00-000056000000}"/>
            </a:ext>
          </a:extLst>
        </xdr:cNvPr>
        <xdr:cNvSpPr/>
      </xdr:nvSpPr>
      <xdr:spPr>
        <a:xfrm>
          <a:off x="422910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27</xdr:row>
      <xdr:rowOff>76200</xdr:rowOff>
    </xdr:from>
    <xdr:to>
      <xdr:col>5</xdr:col>
      <xdr:colOff>95250</xdr:colOff>
      <xdr:row>28</xdr:row>
      <xdr:rowOff>104775</xdr:rowOff>
    </xdr:to>
    <xdr:sp macro="" textlink="">
      <xdr:nvSpPr>
        <xdr:cNvPr id="87" name="Shape 5">
          <a:extLst>
            <a:ext uri="{FF2B5EF4-FFF2-40B4-BE49-F238E27FC236}">
              <a16:creationId xmlns:a16="http://schemas.microsoft.com/office/drawing/2014/main" xmlns="" id="{00000000-0008-0000-2D00-000057000000}"/>
            </a:ext>
          </a:extLst>
        </xdr:cNvPr>
        <xdr:cNvSpPr/>
      </xdr:nvSpPr>
      <xdr:spPr>
        <a:xfrm>
          <a:off x="422910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27</xdr:row>
      <xdr:rowOff>76200</xdr:rowOff>
    </xdr:from>
    <xdr:to>
      <xdr:col>5</xdr:col>
      <xdr:colOff>95250</xdr:colOff>
      <xdr:row>28</xdr:row>
      <xdr:rowOff>104775</xdr:rowOff>
    </xdr:to>
    <xdr:sp macro="" textlink="">
      <xdr:nvSpPr>
        <xdr:cNvPr id="88" name="Shape 5">
          <a:extLst>
            <a:ext uri="{FF2B5EF4-FFF2-40B4-BE49-F238E27FC236}">
              <a16:creationId xmlns:a16="http://schemas.microsoft.com/office/drawing/2014/main" xmlns="" id="{00000000-0008-0000-2D00-000058000000}"/>
            </a:ext>
          </a:extLst>
        </xdr:cNvPr>
        <xdr:cNvSpPr/>
      </xdr:nvSpPr>
      <xdr:spPr>
        <a:xfrm>
          <a:off x="422910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27</xdr:row>
      <xdr:rowOff>76200</xdr:rowOff>
    </xdr:from>
    <xdr:to>
      <xdr:col>5</xdr:col>
      <xdr:colOff>95250</xdr:colOff>
      <xdr:row>28</xdr:row>
      <xdr:rowOff>104775</xdr:rowOff>
    </xdr:to>
    <xdr:sp macro="" textlink="">
      <xdr:nvSpPr>
        <xdr:cNvPr id="89" name="Shape 5">
          <a:extLst>
            <a:ext uri="{FF2B5EF4-FFF2-40B4-BE49-F238E27FC236}">
              <a16:creationId xmlns:a16="http://schemas.microsoft.com/office/drawing/2014/main" xmlns="" id="{00000000-0008-0000-2D00-000059000000}"/>
            </a:ext>
          </a:extLst>
        </xdr:cNvPr>
        <xdr:cNvSpPr/>
      </xdr:nvSpPr>
      <xdr:spPr>
        <a:xfrm>
          <a:off x="422910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27</xdr:row>
      <xdr:rowOff>76200</xdr:rowOff>
    </xdr:from>
    <xdr:to>
      <xdr:col>5</xdr:col>
      <xdr:colOff>95250</xdr:colOff>
      <xdr:row>28</xdr:row>
      <xdr:rowOff>104775</xdr:rowOff>
    </xdr:to>
    <xdr:sp macro="" textlink="">
      <xdr:nvSpPr>
        <xdr:cNvPr id="90" name="Shape 5">
          <a:extLst>
            <a:ext uri="{FF2B5EF4-FFF2-40B4-BE49-F238E27FC236}">
              <a16:creationId xmlns:a16="http://schemas.microsoft.com/office/drawing/2014/main" xmlns="" id="{00000000-0008-0000-2D00-00005A000000}"/>
            </a:ext>
          </a:extLst>
        </xdr:cNvPr>
        <xdr:cNvSpPr/>
      </xdr:nvSpPr>
      <xdr:spPr>
        <a:xfrm>
          <a:off x="422910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27</xdr:row>
      <xdr:rowOff>76200</xdr:rowOff>
    </xdr:from>
    <xdr:to>
      <xdr:col>5</xdr:col>
      <xdr:colOff>95250</xdr:colOff>
      <xdr:row>28</xdr:row>
      <xdr:rowOff>104775</xdr:rowOff>
    </xdr:to>
    <xdr:sp macro="" textlink="">
      <xdr:nvSpPr>
        <xdr:cNvPr id="91" name="Shape 5">
          <a:extLst>
            <a:ext uri="{FF2B5EF4-FFF2-40B4-BE49-F238E27FC236}">
              <a16:creationId xmlns:a16="http://schemas.microsoft.com/office/drawing/2014/main" xmlns="" id="{00000000-0008-0000-2D00-00005B000000}"/>
            </a:ext>
          </a:extLst>
        </xdr:cNvPr>
        <xdr:cNvSpPr/>
      </xdr:nvSpPr>
      <xdr:spPr>
        <a:xfrm>
          <a:off x="422910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28</xdr:row>
      <xdr:rowOff>76200</xdr:rowOff>
    </xdr:from>
    <xdr:to>
      <xdr:col>5</xdr:col>
      <xdr:colOff>95250</xdr:colOff>
      <xdr:row>29</xdr:row>
      <xdr:rowOff>104775</xdr:rowOff>
    </xdr:to>
    <xdr:sp macro="" textlink="">
      <xdr:nvSpPr>
        <xdr:cNvPr id="92" name="Shape 5">
          <a:extLst>
            <a:ext uri="{FF2B5EF4-FFF2-40B4-BE49-F238E27FC236}">
              <a16:creationId xmlns:a16="http://schemas.microsoft.com/office/drawing/2014/main" xmlns="" id="{00000000-0008-0000-2D00-00005C000000}"/>
            </a:ext>
          </a:extLst>
        </xdr:cNvPr>
        <xdr:cNvSpPr/>
      </xdr:nvSpPr>
      <xdr:spPr>
        <a:xfrm>
          <a:off x="4229100" y="58864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5</xdr:col>
      <xdr:colOff>0</xdr:colOff>
      <xdr:row>28</xdr:row>
      <xdr:rowOff>76200</xdr:rowOff>
    </xdr:from>
    <xdr:to>
      <xdr:col>5</xdr:col>
      <xdr:colOff>95250</xdr:colOff>
      <xdr:row>29</xdr:row>
      <xdr:rowOff>104775</xdr:rowOff>
    </xdr:to>
    <xdr:sp macro="" textlink="">
      <xdr:nvSpPr>
        <xdr:cNvPr id="93" name="Shape 5">
          <a:extLst>
            <a:ext uri="{FF2B5EF4-FFF2-40B4-BE49-F238E27FC236}">
              <a16:creationId xmlns:a16="http://schemas.microsoft.com/office/drawing/2014/main" xmlns="" id="{00000000-0008-0000-2D00-00005D000000}"/>
            </a:ext>
          </a:extLst>
        </xdr:cNvPr>
        <xdr:cNvSpPr/>
      </xdr:nvSpPr>
      <xdr:spPr>
        <a:xfrm>
          <a:off x="4229100" y="58864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ERSONNEL%202011\MEDECINS%202011\RECAPS%20DES%20MEDECINS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KSIBER2010\KSIBER2009\LABORATOIRES\SEIS2009\LABORATOIRE2008\fichHosp2006la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mah/Downloads/Felyousfi/ANNUAIRE2003/ann2002/sante/NRHOP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NRHOP9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mah/Downloads/felyousfi/ANNUAIRE%20200/ann2002/sante/NRHOP9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mah/Downloads/Felyousfi/ANNUAIRE2003/ann2002/sante/ANNS99F/SANTE/NRHOP9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ksiber\Bureau\Abed\offrsoin\situation%20en%20cours\aaaa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CAP SPEC"/>
      <sheetName val="REC HOSP"/>
      <sheetName val="REC PAR HOPITAL"/>
      <sheetName val="REC SPROV"/>
      <sheetName val="REC SSB URB"/>
      <sheetName val="REC SSB RUR"/>
      <sheetName val="REC URB+REC RUR"/>
      <sheetName val="MED SSB GS MIL"/>
      <sheetName val="MED PAR RESEAU FOR "/>
      <sheetName val="MED RESchu inclu pr"/>
      <sheetName val="touria recap"/>
      <sheetName val="MED RES VAL"/>
      <sheetName val="EFFECTIFS GLOBAUX"/>
      <sheetName val="MED G S"/>
      <sheetName val="RECAP SSB VAL"/>
      <sheetName val="RECAP SP VAL"/>
      <sheetName val="sp hosp val"/>
      <sheetName val="REC PAR HOPITAL VAL"/>
      <sheetName val="MED PAR RESEAU pou ver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tsexistants (2)"/>
      <sheetName val="litsexistants"/>
      <sheetName val="litsfonctionnels"/>
      <sheetName val="statuthop"/>
      <sheetName val="Déssertehosp"/>
      <sheetName val="évoluslitshop9403"/>
      <sheetName val="HOP-BLOC-RX-DIALYSE"/>
      <sheetName val="hopmisenSce97-05"/>
      <sheetName val="hopencours-projet-PDSS00-04"/>
      <sheetName val="ES-AVEC-L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HOPITAUX"/>
    </sheetNames>
    <sheetDataSet>
      <sheetData sheetId="0">
        <row r="5">
          <cell r="B5" t="str">
            <v>Préféctures</v>
          </cell>
          <cell r="C5" t="str">
            <v>l'hôpital</v>
          </cell>
          <cell r="D5" t="str">
            <v/>
          </cell>
          <cell r="E5" t="str">
            <v/>
          </cell>
        </row>
        <row r="6">
          <cell r="B6" t="str">
            <v>OUED EDDAHAB</v>
          </cell>
          <cell r="C6" t="str">
            <v>HASSAN II</v>
          </cell>
          <cell r="D6" t="str">
            <v>H.G.P</v>
          </cell>
          <cell r="E6">
            <v>53</v>
          </cell>
        </row>
        <row r="7">
          <cell r="B7" t="str">
            <v>Total région</v>
          </cell>
          <cell r="C7">
            <v>1</v>
          </cell>
          <cell r="E7">
            <v>53</v>
          </cell>
        </row>
        <row r="8">
          <cell r="B8" t="str">
            <v>BOUJDOUR</v>
          </cell>
          <cell r="C8" t="str">
            <v>BOUJDOUR</v>
          </cell>
          <cell r="D8" t="str">
            <v>H.G.P</v>
          </cell>
          <cell r="E8">
            <v>36</v>
          </cell>
        </row>
        <row r="9">
          <cell r="B9" t="str">
            <v>LAAYOUNE</v>
          </cell>
          <cell r="C9" t="str">
            <v>My HASSAN BEN EL MEHDI</v>
          </cell>
          <cell r="D9" t="str">
            <v xml:space="preserve">H.G.P </v>
          </cell>
          <cell r="E9">
            <v>216</v>
          </cell>
        </row>
        <row r="10">
          <cell r="B10" t="str">
            <v/>
          </cell>
          <cell r="C10" t="str">
            <v xml:space="preserve">HASSAN II </v>
          </cell>
          <cell r="D10" t="str">
            <v xml:space="preserve">H.S.P </v>
          </cell>
          <cell r="E10">
            <v>153</v>
          </cell>
        </row>
        <row r="11">
          <cell r="B11" t="str">
            <v>Total région</v>
          </cell>
          <cell r="C11">
            <v>3</v>
          </cell>
          <cell r="E11">
            <v>405</v>
          </cell>
        </row>
        <row r="12">
          <cell r="B12" t="str">
            <v>ESS-EMARA</v>
          </cell>
          <cell r="C12" t="str">
            <v>ES-SMARA</v>
          </cell>
          <cell r="D12" t="str">
            <v xml:space="preserve">H.G.P </v>
          </cell>
          <cell r="E12">
            <v>90</v>
          </cell>
        </row>
        <row r="13">
          <cell r="B13" t="str">
            <v>GUELMIM</v>
          </cell>
          <cell r="C13" t="str">
            <v>BOUIZAKAREN</v>
          </cell>
          <cell r="D13" t="str">
            <v>P.S.P</v>
          </cell>
          <cell r="E13">
            <v>80</v>
          </cell>
        </row>
        <row r="14">
          <cell r="B14" t="str">
            <v/>
          </cell>
          <cell r="C14" t="str">
            <v>GUELMIM</v>
          </cell>
          <cell r="D14" t="str">
            <v>H.G.P</v>
          </cell>
          <cell r="E14">
            <v>50</v>
          </cell>
        </row>
        <row r="15">
          <cell r="B15" t="str">
            <v>TANTAN</v>
          </cell>
          <cell r="C15" t="str">
            <v>HASSAN II</v>
          </cell>
          <cell r="D15" t="str">
            <v>H.G.P</v>
          </cell>
          <cell r="E15">
            <v>120</v>
          </cell>
        </row>
        <row r="16">
          <cell r="B16" t="str">
            <v>Total région</v>
          </cell>
          <cell r="C16">
            <v>4</v>
          </cell>
          <cell r="E16">
            <v>340</v>
          </cell>
        </row>
        <row r="17">
          <cell r="B17" t="str">
            <v>AGADIR</v>
          </cell>
          <cell r="C17" t="str">
            <v>HASSAN II</v>
          </cell>
          <cell r="D17" t="str">
            <v>H.G.R *</v>
          </cell>
          <cell r="E17">
            <v>675</v>
          </cell>
        </row>
        <row r="18">
          <cell r="B18" t="str">
            <v>INEZGANE</v>
          </cell>
          <cell r="C18" t="str">
            <v>INEZGANE</v>
          </cell>
          <cell r="D18" t="str">
            <v>H.G.P *</v>
          </cell>
          <cell r="E18">
            <v>350</v>
          </cell>
        </row>
        <row r="19">
          <cell r="B19" t="str">
            <v>OUARZAZATE</v>
          </cell>
          <cell r="C19" t="str">
            <v>BOUGAFER</v>
          </cell>
          <cell r="D19" t="str">
            <v xml:space="preserve">H.S.P </v>
          </cell>
          <cell r="E19">
            <v>82</v>
          </cell>
        </row>
        <row r="20">
          <cell r="B20" t="str">
            <v/>
          </cell>
          <cell r="C20" t="str">
            <v>SIDI HSSAIN BENACEUR</v>
          </cell>
          <cell r="D20" t="str">
            <v xml:space="preserve">H.G.P </v>
          </cell>
          <cell r="E20">
            <v>291</v>
          </cell>
        </row>
        <row r="21">
          <cell r="B21" t="str">
            <v/>
          </cell>
          <cell r="C21" t="str">
            <v>TINGHIR</v>
          </cell>
          <cell r="D21" t="str">
            <v>P.S.P</v>
          </cell>
          <cell r="E21">
            <v>47</v>
          </cell>
        </row>
        <row r="22">
          <cell r="B22" t="str">
            <v>TAROUDANTE</v>
          </cell>
          <cell r="C22" t="str">
            <v>TAROUDANTE</v>
          </cell>
          <cell r="D22" t="str">
            <v>H.G.P</v>
          </cell>
          <cell r="E22">
            <v>285</v>
          </cell>
        </row>
        <row r="23">
          <cell r="B23" t="str">
            <v>TIZNIT</v>
          </cell>
          <cell r="C23" t="str">
            <v>HASSAN Ier</v>
          </cell>
          <cell r="D23" t="str">
            <v xml:space="preserve">H.G.P </v>
          </cell>
          <cell r="E23">
            <v>230</v>
          </cell>
        </row>
        <row r="24">
          <cell r="B24" t="str">
            <v/>
          </cell>
          <cell r="C24" t="str">
            <v>SIDI IFNI</v>
          </cell>
          <cell r="D24" t="str">
            <v>P.S.P</v>
          </cell>
          <cell r="E24">
            <v>100</v>
          </cell>
        </row>
        <row r="25">
          <cell r="B25" t="str">
            <v/>
          </cell>
          <cell r="C25" t="str">
            <v>HOUMANE EL FATOUAKI</v>
          </cell>
          <cell r="D25" t="str">
            <v>H.S.P</v>
          </cell>
          <cell r="E25">
            <v>72</v>
          </cell>
        </row>
        <row r="26">
          <cell r="B26" t="str">
            <v>ZAGORA</v>
          </cell>
          <cell r="C26" t="str">
            <v>ZAGORA</v>
          </cell>
          <cell r="D26" t="str">
            <v>P.S.P</v>
          </cell>
          <cell r="E26">
            <v>72</v>
          </cell>
        </row>
        <row r="27">
          <cell r="B27" t="str">
            <v>Total région</v>
          </cell>
          <cell r="C27">
            <v>10</v>
          </cell>
          <cell r="E27">
            <v>2204</v>
          </cell>
        </row>
        <row r="28">
          <cell r="B28" t="str">
            <v>KENITRA</v>
          </cell>
          <cell r="C28" t="str">
            <v>AL IDRISSI</v>
          </cell>
          <cell r="D28" t="str">
            <v xml:space="preserve">H.G.P </v>
          </cell>
          <cell r="E28">
            <v>501</v>
          </cell>
        </row>
        <row r="29">
          <cell r="B29" t="str">
            <v/>
          </cell>
          <cell r="C29" t="str">
            <v>ZOUBIR SKIREJ</v>
          </cell>
          <cell r="D29" t="str">
            <v>P.S.P</v>
          </cell>
          <cell r="E29">
            <v>180</v>
          </cell>
        </row>
        <row r="30">
          <cell r="B30" t="str">
            <v>SIDI KACEM</v>
          </cell>
          <cell r="C30" t="str">
            <v>OUAZZANE</v>
          </cell>
          <cell r="D30" t="str">
            <v>P.S.P</v>
          </cell>
          <cell r="E30">
            <v>153</v>
          </cell>
        </row>
        <row r="31">
          <cell r="B31" t="str">
            <v/>
          </cell>
          <cell r="C31" t="str">
            <v>SIDI KACEM</v>
          </cell>
          <cell r="D31" t="str">
            <v xml:space="preserve">H.G.P </v>
          </cell>
          <cell r="E31">
            <v>210</v>
          </cell>
        </row>
        <row r="32">
          <cell r="B32" t="str">
            <v>Total région</v>
          </cell>
          <cell r="C32">
            <v>4</v>
          </cell>
          <cell r="E32">
            <v>1044</v>
          </cell>
        </row>
        <row r="33">
          <cell r="B33" t="str">
            <v>BENSLIMANE</v>
          </cell>
          <cell r="C33" t="str">
            <v>BENSLIMANE</v>
          </cell>
          <cell r="D33" t="str">
            <v xml:space="preserve">H.G.P </v>
          </cell>
          <cell r="E33">
            <v>29</v>
          </cell>
        </row>
        <row r="34">
          <cell r="B34" t="str">
            <v>KHOURIBGA</v>
          </cell>
          <cell r="C34" t="str">
            <v>OUED.ZEM</v>
          </cell>
          <cell r="D34" t="str">
            <v>P.S.P</v>
          </cell>
          <cell r="E34">
            <v>50</v>
          </cell>
        </row>
        <row r="35">
          <cell r="B35" t="str">
            <v/>
          </cell>
          <cell r="C35" t="str">
            <v>KHOURIBGA</v>
          </cell>
          <cell r="D35" t="str">
            <v xml:space="preserve">H.G.P </v>
          </cell>
          <cell r="E35">
            <v>230</v>
          </cell>
        </row>
        <row r="36">
          <cell r="B36" t="str">
            <v>SETTAT</v>
          </cell>
          <cell r="C36" t="str">
            <v xml:space="preserve">BEN AHMED ( PHTISIO ) </v>
          </cell>
          <cell r="D36" t="str">
            <v xml:space="preserve">H.S.P </v>
          </cell>
          <cell r="E36">
            <v>187</v>
          </cell>
        </row>
        <row r="37">
          <cell r="B37" t="str">
            <v/>
          </cell>
          <cell r="C37" t="str">
            <v>HASSAN II</v>
          </cell>
          <cell r="D37" t="str">
            <v>H.G.P</v>
          </cell>
          <cell r="E37">
            <v>280</v>
          </cell>
        </row>
        <row r="38">
          <cell r="B38" t="str">
            <v/>
          </cell>
          <cell r="C38" t="str">
            <v>ER-RAZI</v>
          </cell>
          <cell r="D38" t="str">
            <v>P.S.P</v>
          </cell>
          <cell r="E38">
            <v>120</v>
          </cell>
        </row>
        <row r="39">
          <cell r="B39" t="str">
            <v/>
          </cell>
          <cell r="C39" t="str">
            <v>PSYCHIATRIE</v>
          </cell>
          <cell r="D39" t="str">
            <v xml:space="preserve">H.S.P </v>
          </cell>
          <cell r="E39">
            <v>630</v>
          </cell>
        </row>
        <row r="40">
          <cell r="B40" t="str">
            <v/>
          </cell>
          <cell r="C40" t="str">
            <v xml:space="preserve">BEN AHMED </v>
          </cell>
          <cell r="D40" t="str">
            <v>P.S.P</v>
          </cell>
          <cell r="E40">
            <v>120</v>
          </cell>
        </row>
        <row r="41">
          <cell r="B41" t="str">
            <v>Total région</v>
          </cell>
          <cell r="C41">
            <v>8</v>
          </cell>
          <cell r="E41">
            <v>1646</v>
          </cell>
        </row>
        <row r="42">
          <cell r="B42" t="str">
            <v>EL KELAA</v>
          </cell>
          <cell r="C42" t="str">
            <v>ASSALAMA</v>
          </cell>
          <cell r="D42" t="str">
            <v>H.G.P</v>
          </cell>
          <cell r="E42">
            <v>417</v>
          </cell>
        </row>
        <row r="43">
          <cell r="B43" t="str">
            <v>ESSAOUIRA</v>
          </cell>
          <cell r="C43" t="str">
            <v>SIDI Med BEN ABDELLAH</v>
          </cell>
          <cell r="D43" t="str">
            <v xml:space="preserve">H.G.P </v>
          </cell>
          <cell r="E43">
            <v>361</v>
          </cell>
        </row>
        <row r="44">
          <cell r="B44" t="str">
            <v>MARRA-MENARA</v>
          </cell>
          <cell r="C44" t="str">
            <v>EL RAZI</v>
          </cell>
          <cell r="D44" t="str">
            <v>H.S.R</v>
          </cell>
          <cell r="E44">
            <v>420</v>
          </cell>
        </row>
        <row r="45">
          <cell r="B45" t="str">
            <v/>
          </cell>
          <cell r="C45" t="str">
            <v>IBN NAFIS</v>
          </cell>
          <cell r="D45" t="str">
            <v>H.S.R</v>
          </cell>
          <cell r="E45">
            <v>220</v>
          </cell>
        </row>
        <row r="46">
          <cell r="B46" t="str">
            <v/>
          </cell>
          <cell r="C46" t="str">
            <v>IBN TOFAIL MATERNITE</v>
          </cell>
          <cell r="D46" t="str">
            <v xml:space="preserve">H.S.R </v>
          </cell>
          <cell r="E46">
            <v>161</v>
          </cell>
        </row>
        <row r="47">
          <cell r="B47" t="str">
            <v/>
          </cell>
          <cell r="C47" t="str">
            <v>IBN TOFAIL CHIRURGIE</v>
          </cell>
          <cell r="D47" t="str">
            <v xml:space="preserve">H.S.R </v>
          </cell>
          <cell r="E47">
            <v>300</v>
          </cell>
        </row>
        <row r="48">
          <cell r="B48" t="str">
            <v>MARRA-MEDINA</v>
          </cell>
          <cell r="C48" t="str">
            <v>IBN ZOHR</v>
          </cell>
          <cell r="D48" t="str">
            <v>H.G.R</v>
          </cell>
          <cell r="E48">
            <v>460</v>
          </cell>
        </row>
        <row r="49">
          <cell r="B49" t="str">
            <v/>
          </cell>
          <cell r="C49" t="str">
            <v>EL ANTAKI</v>
          </cell>
          <cell r="D49" t="str">
            <v xml:space="preserve">H.S.R </v>
          </cell>
          <cell r="E49">
            <v>197</v>
          </cell>
        </row>
        <row r="50">
          <cell r="B50" t="str">
            <v>Total région</v>
          </cell>
          <cell r="C50">
            <v>8</v>
          </cell>
          <cell r="E50">
            <v>2536</v>
          </cell>
        </row>
        <row r="51">
          <cell r="B51" t="str">
            <v>FIGUIG</v>
          </cell>
          <cell r="C51" t="str">
            <v>HASSAN II</v>
          </cell>
          <cell r="D51" t="str">
            <v xml:space="preserve">H.G.P </v>
          </cell>
          <cell r="E51">
            <v>100</v>
          </cell>
        </row>
        <row r="52">
          <cell r="B52" t="str">
            <v>NADOR</v>
          </cell>
          <cell r="C52" t="str">
            <v>HASSANI</v>
          </cell>
          <cell r="D52" t="str">
            <v xml:space="preserve">H.G.P </v>
          </cell>
          <cell r="E52">
            <v>343</v>
          </cell>
        </row>
        <row r="53">
          <cell r="B53" t="str">
            <v>OUJDA-ANGAD</v>
          </cell>
          <cell r="C53" t="str">
            <v>AL FARABI</v>
          </cell>
          <cell r="D53" t="str">
            <v>H.G.R</v>
          </cell>
          <cell r="E53">
            <v>747</v>
          </cell>
        </row>
        <row r="54">
          <cell r="B54" t="str">
            <v/>
          </cell>
          <cell r="C54" t="str">
            <v>PSYCHIATRIQUE</v>
          </cell>
          <cell r="D54" t="str">
            <v>H.S.R</v>
          </cell>
          <cell r="E54">
            <v>90</v>
          </cell>
        </row>
        <row r="55">
          <cell r="B55" t="str">
            <v>BERKANE</v>
          </cell>
          <cell r="C55" t="str">
            <v>EDDERAK</v>
          </cell>
          <cell r="D55" t="str">
            <v>H.G.P</v>
          </cell>
          <cell r="E55">
            <v>92</v>
          </cell>
        </row>
        <row r="56">
          <cell r="B56" t="str">
            <v>Total région</v>
          </cell>
          <cell r="C56">
            <v>5</v>
          </cell>
          <cell r="E56">
            <v>1372</v>
          </cell>
        </row>
        <row r="57">
          <cell r="B57" t="str">
            <v>BERNO.ZENATA</v>
          </cell>
          <cell r="C57" t="str">
            <v>TIT MELLIL</v>
          </cell>
          <cell r="D57" t="str">
            <v>H.S.P *</v>
          </cell>
          <cell r="E57">
            <v>110</v>
          </cell>
        </row>
        <row r="58">
          <cell r="B58" t="str">
            <v xml:space="preserve">CASA.B.M'SIK </v>
          </cell>
          <cell r="C58" t="str">
            <v>BEN M'SICK S.OTHMANE</v>
          </cell>
          <cell r="D58" t="str">
            <v>H.G.P</v>
          </cell>
          <cell r="E58">
            <v>250</v>
          </cell>
        </row>
        <row r="59">
          <cell r="B59" t="str">
            <v xml:space="preserve">CASA A.SEBAA </v>
          </cell>
          <cell r="C59" t="str">
            <v>MOHAMED V</v>
          </cell>
          <cell r="D59" t="str">
            <v xml:space="preserve">H.G.P </v>
          </cell>
          <cell r="E59">
            <v>226</v>
          </cell>
        </row>
        <row r="60">
          <cell r="B60" t="str">
            <v xml:space="preserve">CASA A.CHOCK </v>
          </cell>
          <cell r="C60" t="str">
            <v>CENTRE DE LEPROLOGIE</v>
          </cell>
          <cell r="D60" t="str">
            <v>H.S.P</v>
          </cell>
          <cell r="E60">
            <v>216</v>
          </cell>
        </row>
        <row r="61">
          <cell r="B61" t="str">
            <v>MOHAMMADIA</v>
          </cell>
          <cell r="C61" t="str">
            <v>My ABDELLAH</v>
          </cell>
          <cell r="D61" t="str">
            <v xml:space="preserve">H.G.P </v>
          </cell>
          <cell r="E61">
            <v>172</v>
          </cell>
        </row>
        <row r="62">
          <cell r="B62" t="str">
            <v>CASA-ANFA</v>
          </cell>
          <cell r="C62" t="str">
            <v>MY YOUSSEF</v>
          </cell>
          <cell r="D62" t="str">
            <v xml:space="preserve">H.G.P </v>
          </cell>
          <cell r="E62">
            <v>203</v>
          </cell>
        </row>
        <row r="63">
          <cell r="B63" t="str">
            <v/>
          </cell>
          <cell r="C63" t="str">
            <v>HOPITAL D'ENFANTS</v>
          </cell>
          <cell r="D63" t="str">
            <v>H.S.N *</v>
          </cell>
          <cell r="E63">
            <v>260</v>
          </cell>
        </row>
        <row r="64">
          <cell r="B64" t="str">
            <v/>
          </cell>
          <cell r="C64" t="str">
            <v>20 AOUT 1953</v>
          </cell>
          <cell r="D64" t="str">
            <v>H.S.N</v>
          </cell>
          <cell r="E64">
            <v>356</v>
          </cell>
        </row>
        <row r="65">
          <cell r="B65" t="str">
            <v/>
          </cell>
          <cell r="C65" t="str">
            <v>H.G IBN ROCHD</v>
          </cell>
          <cell r="D65" t="str">
            <v>H.G.N</v>
          </cell>
          <cell r="E65">
            <v>1141</v>
          </cell>
        </row>
        <row r="66">
          <cell r="B66" t="str">
            <v>CASA EL FIDA</v>
          </cell>
          <cell r="C66" t="str">
            <v>H.G.P BOUAFI</v>
          </cell>
          <cell r="D66" t="str">
            <v xml:space="preserve">H.G.P </v>
          </cell>
          <cell r="E66">
            <v>210</v>
          </cell>
        </row>
        <row r="67">
          <cell r="B67" t="str">
            <v>Total région</v>
          </cell>
          <cell r="C67">
            <v>10</v>
          </cell>
          <cell r="E67">
            <v>3144</v>
          </cell>
        </row>
        <row r="68">
          <cell r="B68" t="str">
            <v>KHEMISSET</v>
          </cell>
          <cell r="C68" t="str">
            <v>KHEMISSET</v>
          </cell>
          <cell r="D68" t="str">
            <v>H.G.P</v>
          </cell>
          <cell r="E68">
            <v>154</v>
          </cell>
        </row>
        <row r="69">
          <cell r="B69" t="str">
            <v/>
          </cell>
          <cell r="C69" t="str">
            <v>ROMMANI</v>
          </cell>
          <cell r="D69" t="str">
            <v>P.S.P</v>
          </cell>
          <cell r="E69">
            <v>76</v>
          </cell>
        </row>
        <row r="70">
          <cell r="B70" t="str">
            <v/>
          </cell>
          <cell r="C70" t="str">
            <v>TIFLET</v>
          </cell>
          <cell r="D70" t="str">
            <v>P.S.P</v>
          </cell>
          <cell r="E70">
            <v>55</v>
          </cell>
        </row>
        <row r="71">
          <cell r="B71" t="str">
            <v>RABAT</v>
          </cell>
          <cell r="C71" t="str">
            <v>My YOUSSEF</v>
          </cell>
          <cell r="D71" t="str">
            <v>H.S.N</v>
          </cell>
          <cell r="E71">
            <v>465</v>
          </cell>
        </row>
        <row r="72">
          <cell r="B72" t="str">
            <v/>
          </cell>
          <cell r="C72" t="str">
            <v>IBNOU SINA</v>
          </cell>
          <cell r="D72" t="str">
            <v>H.G.N *</v>
          </cell>
          <cell r="E72">
            <v>1150</v>
          </cell>
        </row>
        <row r="73">
          <cell r="B73" t="str">
            <v/>
          </cell>
          <cell r="C73" t="str">
            <v>H.DES SPECIALITES</v>
          </cell>
          <cell r="D73" t="str">
            <v xml:space="preserve">H.S.N </v>
          </cell>
          <cell r="E73">
            <v>404</v>
          </cell>
        </row>
        <row r="74">
          <cell r="B74" t="str">
            <v/>
          </cell>
          <cell r="C74" t="str">
            <v>MATERNITE SOUISSI</v>
          </cell>
          <cell r="D74" t="str">
            <v xml:space="preserve">H.S.N </v>
          </cell>
          <cell r="E74">
            <v>239</v>
          </cell>
        </row>
        <row r="75">
          <cell r="B75" t="str">
            <v/>
          </cell>
          <cell r="C75" t="str">
            <v>H.D'ENFANT</v>
          </cell>
          <cell r="D75" t="str">
            <v xml:space="preserve">H.S.N </v>
          </cell>
          <cell r="E75">
            <v>634</v>
          </cell>
        </row>
        <row r="76">
          <cell r="B76" t="str">
            <v/>
          </cell>
          <cell r="C76" t="str">
            <v xml:space="preserve"> MAT. ORANGERS</v>
          </cell>
          <cell r="D76" t="str">
            <v>H.S.N</v>
          </cell>
          <cell r="E76">
            <v>80</v>
          </cell>
        </row>
        <row r="77">
          <cell r="B77" t="str">
            <v/>
          </cell>
          <cell r="C77" t="str">
            <v xml:space="preserve">Med BEN ABDELLAH </v>
          </cell>
          <cell r="D77" t="str">
            <v xml:space="preserve">H.S.N </v>
          </cell>
          <cell r="E77">
            <v>270</v>
          </cell>
        </row>
        <row r="78">
          <cell r="B78" t="str">
            <v>SALE</v>
          </cell>
          <cell r="C78" t="str">
            <v>MOULAY ABDELLAH</v>
          </cell>
          <cell r="D78" t="str">
            <v>H.G.P</v>
          </cell>
          <cell r="E78">
            <v>130</v>
          </cell>
        </row>
        <row r="79">
          <cell r="B79" t="str">
            <v/>
          </cell>
          <cell r="C79" t="str">
            <v>AR-RAZI</v>
          </cell>
          <cell r="D79" t="str">
            <v>H.S.N</v>
          </cell>
          <cell r="E79">
            <v>200</v>
          </cell>
        </row>
        <row r="80">
          <cell r="B80" t="str">
            <v/>
          </cell>
          <cell r="C80" t="str">
            <v>EL AYACHI</v>
          </cell>
          <cell r="D80" t="str">
            <v>H.S.N</v>
          </cell>
          <cell r="E80">
            <v>84</v>
          </cell>
        </row>
        <row r="81">
          <cell r="B81" t="str">
            <v>SKHIRAT TEMARA</v>
          </cell>
          <cell r="C81" t="str">
            <v>TEMARA</v>
          </cell>
          <cell r="D81" t="str">
            <v>H.G.P</v>
          </cell>
          <cell r="E81">
            <v>42</v>
          </cell>
        </row>
        <row r="82">
          <cell r="B82" t="str">
            <v>Total région</v>
          </cell>
          <cell r="C82">
            <v>14</v>
          </cell>
          <cell r="E82">
            <v>3983</v>
          </cell>
        </row>
        <row r="83">
          <cell r="B83" t="str">
            <v>EL JADIDA</v>
          </cell>
          <cell r="C83" t="str">
            <v>SIDI LAYACHI</v>
          </cell>
          <cell r="D83" t="str">
            <v xml:space="preserve">H.S.P </v>
          </cell>
          <cell r="E83">
            <v>80</v>
          </cell>
        </row>
        <row r="84">
          <cell r="B84" t="str">
            <v/>
          </cell>
          <cell r="C84" t="str">
            <v>MOHAMED V</v>
          </cell>
          <cell r="D84" t="str">
            <v xml:space="preserve">H.G.P </v>
          </cell>
          <cell r="E84">
            <v>425</v>
          </cell>
        </row>
        <row r="85">
          <cell r="B85" t="str">
            <v>SAFI</v>
          </cell>
          <cell r="C85" t="str">
            <v>MOHAMED V</v>
          </cell>
          <cell r="D85" t="str">
            <v>H.G.P</v>
          </cell>
          <cell r="E85">
            <v>747</v>
          </cell>
        </row>
        <row r="86">
          <cell r="B86" t="str">
            <v>Total région</v>
          </cell>
          <cell r="C86">
            <v>3</v>
          </cell>
          <cell r="E86">
            <v>1252</v>
          </cell>
        </row>
        <row r="87">
          <cell r="B87" t="str">
            <v>AZILAL</v>
          </cell>
          <cell r="C87" t="str">
            <v>HAUT ATLAS CENTRAL</v>
          </cell>
          <cell r="D87" t="str">
            <v>H.G.P</v>
          </cell>
          <cell r="E87">
            <v>130</v>
          </cell>
        </row>
        <row r="88">
          <cell r="B88" t="str">
            <v>BENI MELLAL</v>
          </cell>
          <cell r="C88" t="str">
            <v>BENI MELLAL</v>
          </cell>
          <cell r="D88" t="str">
            <v>H.G.P</v>
          </cell>
          <cell r="E88">
            <v>428</v>
          </cell>
        </row>
        <row r="89">
          <cell r="B89" t="str">
            <v/>
          </cell>
          <cell r="C89" t="str">
            <v>MOULAY ISMAIL</v>
          </cell>
          <cell r="D89" t="str">
            <v>P.S.P *</v>
          </cell>
          <cell r="E89">
            <v>190</v>
          </cell>
        </row>
        <row r="90">
          <cell r="B90" t="str">
            <v/>
          </cell>
          <cell r="C90" t="str">
            <v>FQUIH BEN SALAH</v>
          </cell>
          <cell r="D90" t="str">
            <v>P.S.P</v>
          </cell>
          <cell r="E90">
            <v>66</v>
          </cell>
        </row>
        <row r="91">
          <cell r="B91" t="str">
            <v>Total région</v>
          </cell>
          <cell r="C91">
            <v>4</v>
          </cell>
          <cell r="E91">
            <v>814</v>
          </cell>
        </row>
        <row r="92">
          <cell r="B92" t="str">
            <v>ERRACHIDIA</v>
          </cell>
          <cell r="C92" t="str">
            <v>My ALI CHERIF</v>
          </cell>
          <cell r="D92" t="str">
            <v>H.G.P</v>
          </cell>
          <cell r="E92">
            <v>186</v>
          </cell>
        </row>
        <row r="93">
          <cell r="B93" t="str">
            <v/>
          </cell>
          <cell r="C93" t="str">
            <v>HOUMANE FATOUAKI</v>
          </cell>
          <cell r="D93" t="str">
            <v>H.S.P</v>
          </cell>
          <cell r="E93">
            <v>130</v>
          </cell>
        </row>
        <row r="94">
          <cell r="B94" t="str">
            <v/>
          </cell>
          <cell r="C94" t="str">
            <v>SGHIRI HAMANI B.MAATI</v>
          </cell>
          <cell r="D94" t="str">
            <v>P.S.P</v>
          </cell>
          <cell r="E94">
            <v>122</v>
          </cell>
        </row>
        <row r="95">
          <cell r="B95" t="str">
            <v/>
          </cell>
          <cell r="C95" t="str">
            <v>20 AOUT</v>
          </cell>
          <cell r="D95" t="str">
            <v>P.S.P</v>
          </cell>
          <cell r="E95">
            <v>120</v>
          </cell>
        </row>
        <row r="96">
          <cell r="B96" t="str">
            <v>IFRANE</v>
          </cell>
          <cell r="C96" t="str">
            <v>20 AOUT</v>
          </cell>
          <cell r="D96" t="str">
            <v>P.S.P</v>
          </cell>
          <cell r="E96">
            <v>113</v>
          </cell>
        </row>
        <row r="97">
          <cell r="B97" t="str">
            <v>KHENIFRA</v>
          </cell>
          <cell r="C97" t="str">
            <v>MIDELT</v>
          </cell>
          <cell r="D97" t="str">
            <v>P.S.P</v>
          </cell>
          <cell r="E97">
            <v>108</v>
          </cell>
        </row>
        <row r="98">
          <cell r="B98" t="str">
            <v/>
          </cell>
          <cell r="C98" t="str">
            <v>KHENIFRA</v>
          </cell>
          <cell r="D98" t="str">
            <v>H.G.P</v>
          </cell>
          <cell r="E98">
            <v>208</v>
          </cell>
        </row>
        <row r="99">
          <cell r="B99" t="str">
            <v>MEKNES-ISMAI.</v>
          </cell>
          <cell r="C99" t="str">
            <v>SIDI SAID</v>
          </cell>
          <cell r="D99" t="str">
            <v>H.S.R</v>
          </cell>
          <cell r="E99">
            <v>336</v>
          </cell>
        </row>
        <row r="100">
          <cell r="B100" t="str">
            <v>MEKNES-MENZEH</v>
          </cell>
          <cell r="C100" t="str">
            <v>MOULAY ISMAIL</v>
          </cell>
          <cell r="D100" t="str">
            <v>H.S.R</v>
          </cell>
          <cell r="E100">
            <v>344</v>
          </cell>
        </row>
        <row r="101">
          <cell r="B101" t="str">
            <v/>
          </cell>
          <cell r="C101" t="str">
            <v>Med V</v>
          </cell>
          <cell r="D101" t="str">
            <v>H.G.R</v>
          </cell>
          <cell r="E101">
            <v>672</v>
          </cell>
        </row>
        <row r="102">
          <cell r="B102" t="str">
            <v>Total région</v>
          </cell>
          <cell r="C102">
            <v>10</v>
          </cell>
          <cell r="E102">
            <v>2339</v>
          </cell>
        </row>
        <row r="103">
          <cell r="B103" t="str">
            <v>BOULEMANE</v>
          </cell>
          <cell r="C103" t="str">
            <v xml:space="preserve">MARCHE VERTE </v>
          </cell>
          <cell r="D103" t="str">
            <v>H.G.P</v>
          </cell>
          <cell r="E103">
            <v>130</v>
          </cell>
        </row>
        <row r="104">
          <cell r="C104" t="str">
            <v>OUTATE EL HAJ</v>
          </cell>
          <cell r="D104" t="str">
            <v>P.S.P</v>
          </cell>
          <cell r="E104">
            <v>34</v>
          </cell>
        </row>
        <row r="105">
          <cell r="B105" t="str">
            <v>FES JDID</v>
          </cell>
          <cell r="C105" t="str">
            <v>AL GHASSANI</v>
          </cell>
          <cell r="D105" t="str">
            <v>H.G.R</v>
          </cell>
          <cell r="E105">
            <v>502</v>
          </cell>
        </row>
        <row r="106">
          <cell r="B106" t="str">
            <v/>
          </cell>
          <cell r="C106" t="str">
            <v>IBN BAITAR</v>
          </cell>
          <cell r="D106" t="str">
            <v>H.S.R *</v>
          </cell>
          <cell r="E106">
            <v>60</v>
          </cell>
        </row>
        <row r="107">
          <cell r="B107" t="str">
            <v>FES MEDINA</v>
          </cell>
          <cell r="C107" t="str">
            <v>OMAR DRISSI</v>
          </cell>
          <cell r="D107" t="str">
            <v>H.S.R</v>
          </cell>
          <cell r="E107">
            <v>162</v>
          </cell>
        </row>
        <row r="108">
          <cell r="B108" t="str">
            <v xml:space="preserve">FES ZOUAGHA </v>
          </cell>
          <cell r="C108" t="str">
            <v>IBN AL HASSAN</v>
          </cell>
          <cell r="D108" t="str">
            <v xml:space="preserve">H.S.R </v>
          </cell>
          <cell r="E108">
            <v>112</v>
          </cell>
        </row>
        <row r="109">
          <cell r="B109" t="str">
            <v/>
          </cell>
          <cell r="C109" t="str">
            <v>IBN AL KHATIB</v>
          </cell>
          <cell r="D109" t="str">
            <v xml:space="preserve">H.G.R </v>
          </cell>
          <cell r="E109">
            <v>546</v>
          </cell>
        </row>
        <row r="110">
          <cell r="B110" t="str">
            <v>FES SEFROU</v>
          </cell>
          <cell r="C110" t="str">
            <v>MOHAMMED V</v>
          </cell>
          <cell r="D110" t="str">
            <v xml:space="preserve">H.G.P </v>
          </cell>
          <cell r="E110">
            <v>120</v>
          </cell>
        </row>
        <row r="111">
          <cell r="B111" t="str">
            <v>Total région</v>
          </cell>
          <cell r="C111">
            <v>8</v>
          </cell>
          <cell r="E111">
            <v>1666</v>
          </cell>
        </row>
        <row r="112">
          <cell r="B112" t="str">
            <v>AL HOCEIMA</v>
          </cell>
          <cell r="C112" t="str">
            <v>MOHAMED V</v>
          </cell>
          <cell r="D112" t="str">
            <v>H.G.P</v>
          </cell>
          <cell r="E112">
            <v>346</v>
          </cell>
        </row>
        <row r="113">
          <cell r="B113" t="str">
            <v>TAOUNATE</v>
          </cell>
          <cell r="C113" t="str">
            <v xml:space="preserve">HASSAN II </v>
          </cell>
          <cell r="D113" t="str">
            <v>P.S.P</v>
          </cell>
          <cell r="E113">
            <v>70</v>
          </cell>
        </row>
        <row r="114">
          <cell r="B114" t="str">
            <v>TAZA</v>
          </cell>
          <cell r="C114" t="str">
            <v>IBNOU ROCHD</v>
          </cell>
          <cell r="D114" t="str">
            <v xml:space="preserve">H.G.P </v>
          </cell>
          <cell r="E114">
            <v>113</v>
          </cell>
        </row>
        <row r="115">
          <cell r="B115" t="str">
            <v/>
          </cell>
          <cell r="C115" t="str">
            <v>IBN BAJA</v>
          </cell>
          <cell r="D115" t="str">
            <v xml:space="preserve">H.G.P </v>
          </cell>
          <cell r="E115">
            <v>343</v>
          </cell>
        </row>
        <row r="116">
          <cell r="B116" t="str">
            <v/>
          </cell>
          <cell r="C116" t="str">
            <v>GUERCIF</v>
          </cell>
          <cell r="D116" t="str">
            <v>P.S.P</v>
          </cell>
          <cell r="E116">
            <v>41</v>
          </cell>
        </row>
        <row r="117">
          <cell r="B117" t="str">
            <v>Total région</v>
          </cell>
          <cell r="C117">
            <v>5</v>
          </cell>
          <cell r="E117">
            <v>913</v>
          </cell>
        </row>
        <row r="118">
          <cell r="B118" t="str">
            <v>CHAOUEN</v>
          </cell>
          <cell r="C118" t="str">
            <v>MOHAMED V</v>
          </cell>
          <cell r="D118" t="str">
            <v xml:space="preserve">H.G.P </v>
          </cell>
          <cell r="E118">
            <v>120</v>
          </cell>
        </row>
        <row r="119">
          <cell r="B119" t="str">
            <v>LARACHE</v>
          </cell>
          <cell r="C119" t="str">
            <v>LALLA MERIEM</v>
          </cell>
          <cell r="D119" t="str">
            <v xml:space="preserve">H.G.P </v>
          </cell>
          <cell r="E119">
            <v>194</v>
          </cell>
        </row>
        <row r="120">
          <cell r="B120" t="str">
            <v/>
          </cell>
          <cell r="C120" t="str">
            <v>KSAR KEBIR</v>
          </cell>
          <cell r="D120" t="str">
            <v>P.S.P</v>
          </cell>
          <cell r="E120">
            <v>105</v>
          </cell>
        </row>
        <row r="121">
          <cell r="B121" t="str">
            <v>TANGER</v>
          </cell>
          <cell r="C121" t="str">
            <v>AL KORTOBI</v>
          </cell>
          <cell r="D121" t="str">
            <v xml:space="preserve">H.G.P </v>
          </cell>
          <cell r="E121">
            <v>105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HOPITAUX"/>
    </sheetNames>
    <sheetDataSet>
      <sheetData sheetId="0">
        <row r="5">
          <cell r="B5" t="str">
            <v>Préféctures</v>
          </cell>
          <cell r="C5" t="str">
            <v>l'hôpital</v>
          </cell>
          <cell r="D5" t="str">
            <v/>
          </cell>
          <cell r="E5" t="str">
            <v/>
          </cell>
        </row>
        <row r="6">
          <cell r="B6" t="str">
            <v>OUED EDDAHAB</v>
          </cell>
          <cell r="C6" t="str">
            <v>HASSAN II</v>
          </cell>
          <cell r="D6" t="str">
            <v>H.G.P</v>
          </cell>
          <cell r="E6">
            <v>53</v>
          </cell>
        </row>
        <row r="7">
          <cell r="B7" t="str">
            <v>Total région</v>
          </cell>
          <cell r="C7">
            <v>1</v>
          </cell>
          <cell r="E7">
            <v>53</v>
          </cell>
        </row>
        <row r="8">
          <cell r="B8" t="str">
            <v>BOUJDOUR</v>
          </cell>
          <cell r="C8" t="str">
            <v>BOUJDOUR</v>
          </cell>
          <cell r="D8" t="str">
            <v>H.G.P</v>
          </cell>
          <cell r="E8">
            <v>36</v>
          </cell>
        </row>
        <row r="9">
          <cell r="B9" t="str">
            <v>LAAYOUNE</v>
          </cell>
          <cell r="C9" t="str">
            <v>My HASSAN BEN EL MEHDI</v>
          </cell>
          <cell r="D9" t="str">
            <v xml:space="preserve">H.G.P </v>
          </cell>
          <cell r="E9">
            <v>216</v>
          </cell>
        </row>
        <row r="10">
          <cell r="B10" t="str">
            <v/>
          </cell>
          <cell r="C10" t="str">
            <v xml:space="preserve">HASSAN II </v>
          </cell>
          <cell r="D10" t="str">
            <v xml:space="preserve">H.S.P </v>
          </cell>
          <cell r="E10">
            <v>153</v>
          </cell>
        </row>
        <row r="11">
          <cell r="B11" t="str">
            <v>Total région</v>
          </cell>
          <cell r="C11">
            <v>3</v>
          </cell>
          <cell r="E11">
            <v>405</v>
          </cell>
        </row>
        <row r="12">
          <cell r="B12" t="str">
            <v>ESS-EMARA</v>
          </cell>
          <cell r="C12" t="str">
            <v>ES-SMARA</v>
          </cell>
          <cell r="D12" t="str">
            <v xml:space="preserve">H.G.P </v>
          </cell>
          <cell r="E12">
            <v>90</v>
          </cell>
        </row>
        <row r="13">
          <cell r="B13" t="str">
            <v>GUELMIM</v>
          </cell>
          <cell r="C13" t="str">
            <v>BOUIZAKAREN</v>
          </cell>
          <cell r="D13" t="str">
            <v>P.S.P</v>
          </cell>
          <cell r="E13">
            <v>80</v>
          </cell>
        </row>
        <row r="14">
          <cell r="B14" t="str">
            <v/>
          </cell>
          <cell r="C14" t="str">
            <v>GUELMIM</v>
          </cell>
          <cell r="D14" t="str">
            <v>H.G.P</v>
          </cell>
          <cell r="E14">
            <v>50</v>
          </cell>
        </row>
        <row r="15">
          <cell r="B15" t="str">
            <v>TANTAN</v>
          </cell>
          <cell r="C15" t="str">
            <v>HASSAN II</v>
          </cell>
          <cell r="D15" t="str">
            <v>H.G.P</v>
          </cell>
          <cell r="E15">
            <v>120</v>
          </cell>
        </row>
        <row r="16">
          <cell r="B16" t="str">
            <v>Total région</v>
          </cell>
          <cell r="C16">
            <v>4</v>
          </cell>
          <cell r="E16">
            <v>340</v>
          </cell>
        </row>
        <row r="17">
          <cell r="B17" t="str">
            <v>AGADIR</v>
          </cell>
          <cell r="C17" t="str">
            <v>HASSAN II</v>
          </cell>
          <cell r="D17" t="str">
            <v>H.G.R *</v>
          </cell>
          <cell r="E17">
            <v>675</v>
          </cell>
        </row>
        <row r="18">
          <cell r="B18" t="str">
            <v>INEZGANE</v>
          </cell>
          <cell r="C18" t="str">
            <v>INEZGANE</v>
          </cell>
          <cell r="D18" t="str">
            <v>H.G.P *</v>
          </cell>
          <cell r="E18">
            <v>350</v>
          </cell>
        </row>
        <row r="19">
          <cell r="B19" t="str">
            <v>OUARZAZATE</v>
          </cell>
          <cell r="C19" t="str">
            <v>BOUGAFER</v>
          </cell>
          <cell r="D19" t="str">
            <v xml:space="preserve">H.S.P </v>
          </cell>
          <cell r="E19">
            <v>82</v>
          </cell>
        </row>
        <row r="20">
          <cell r="B20" t="str">
            <v/>
          </cell>
          <cell r="C20" t="str">
            <v>SIDI HSSAIN BENACEUR</v>
          </cell>
          <cell r="D20" t="str">
            <v xml:space="preserve">H.G.P </v>
          </cell>
          <cell r="E20">
            <v>291</v>
          </cell>
        </row>
        <row r="21">
          <cell r="B21" t="str">
            <v/>
          </cell>
          <cell r="C21" t="str">
            <v>TINGHIR</v>
          </cell>
          <cell r="D21" t="str">
            <v>P.S.P</v>
          </cell>
          <cell r="E21">
            <v>47</v>
          </cell>
        </row>
        <row r="22">
          <cell r="B22" t="str">
            <v>TAROUDANTE</v>
          </cell>
          <cell r="C22" t="str">
            <v>TAROUDANTE</v>
          </cell>
          <cell r="D22" t="str">
            <v>H.G.P</v>
          </cell>
          <cell r="E22">
            <v>285</v>
          </cell>
        </row>
        <row r="23">
          <cell r="B23" t="str">
            <v>TIZNIT</v>
          </cell>
          <cell r="C23" t="str">
            <v>HASSAN Ier</v>
          </cell>
          <cell r="D23" t="str">
            <v xml:space="preserve">H.G.P </v>
          </cell>
          <cell r="E23">
            <v>230</v>
          </cell>
        </row>
        <row r="24">
          <cell r="B24" t="str">
            <v/>
          </cell>
          <cell r="C24" t="str">
            <v>SIDI IFNI</v>
          </cell>
          <cell r="D24" t="str">
            <v>P.S.P</v>
          </cell>
          <cell r="E24">
            <v>100</v>
          </cell>
        </row>
        <row r="25">
          <cell r="B25" t="str">
            <v/>
          </cell>
          <cell r="C25" t="str">
            <v>HOUMANE EL FATOUAKI</v>
          </cell>
          <cell r="D25" t="str">
            <v>H.S.P</v>
          </cell>
          <cell r="E25">
            <v>72</v>
          </cell>
        </row>
        <row r="26">
          <cell r="B26" t="str">
            <v>ZAGORA</v>
          </cell>
          <cell r="C26" t="str">
            <v>ZAGORA</v>
          </cell>
          <cell r="D26" t="str">
            <v>P.S.P</v>
          </cell>
          <cell r="E26">
            <v>72</v>
          </cell>
        </row>
        <row r="27">
          <cell r="B27" t="str">
            <v>Total région</v>
          </cell>
          <cell r="C27">
            <v>10</v>
          </cell>
          <cell r="E27">
            <v>2204</v>
          </cell>
        </row>
        <row r="28">
          <cell r="B28" t="str">
            <v>KENITRA</v>
          </cell>
          <cell r="C28" t="str">
            <v>AL IDRISSI</v>
          </cell>
          <cell r="D28" t="str">
            <v xml:space="preserve">H.G.P </v>
          </cell>
          <cell r="E28">
            <v>501</v>
          </cell>
        </row>
        <row r="29">
          <cell r="B29" t="str">
            <v/>
          </cell>
          <cell r="C29" t="str">
            <v>ZOUBIR SKIREJ</v>
          </cell>
          <cell r="D29" t="str">
            <v>P.S.P</v>
          </cell>
          <cell r="E29">
            <v>180</v>
          </cell>
        </row>
        <row r="30">
          <cell r="B30" t="str">
            <v>SIDI KACEM</v>
          </cell>
          <cell r="C30" t="str">
            <v>OUAZZANE</v>
          </cell>
          <cell r="D30" t="str">
            <v>P.S.P</v>
          </cell>
          <cell r="E30">
            <v>153</v>
          </cell>
        </row>
        <row r="31">
          <cell r="B31" t="str">
            <v/>
          </cell>
          <cell r="C31" t="str">
            <v>SIDI KACEM</v>
          </cell>
          <cell r="D31" t="str">
            <v xml:space="preserve">H.G.P </v>
          </cell>
          <cell r="E31">
            <v>210</v>
          </cell>
        </row>
        <row r="32">
          <cell r="B32" t="str">
            <v>Total région</v>
          </cell>
          <cell r="C32">
            <v>4</v>
          </cell>
          <cell r="E32">
            <v>1044</v>
          </cell>
        </row>
        <row r="33">
          <cell r="B33" t="str">
            <v>BENSLIMANE</v>
          </cell>
          <cell r="C33" t="str">
            <v>BENSLIMANE</v>
          </cell>
          <cell r="D33" t="str">
            <v xml:space="preserve">H.G.P </v>
          </cell>
          <cell r="E33">
            <v>29</v>
          </cell>
        </row>
        <row r="34">
          <cell r="B34" t="str">
            <v>KHOURIBGA</v>
          </cell>
          <cell r="C34" t="str">
            <v>OUED.ZEM</v>
          </cell>
          <cell r="D34" t="str">
            <v>P.S.P</v>
          </cell>
          <cell r="E34">
            <v>50</v>
          </cell>
        </row>
        <row r="35">
          <cell r="B35" t="str">
            <v/>
          </cell>
          <cell r="C35" t="str">
            <v>KHOURIBGA</v>
          </cell>
          <cell r="D35" t="str">
            <v xml:space="preserve">H.G.P </v>
          </cell>
          <cell r="E35">
            <v>230</v>
          </cell>
        </row>
        <row r="36">
          <cell r="B36" t="str">
            <v>SETTAT</v>
          </cell>
          <cell r="C36" t="str">
            <v xml:space="preserve">BEN AHMED ( PHTISIO ) </v>
          </cell>
          <cell r="D36" t="str">
            <v xml:space="preserve">H.S.P </v>
          </cell>
          <cell r="E36">
            <v>187</v>
          </cell>
        </row>
        <row r="37">
          <cell r="B37" t="str">
            <v/>
          </cell>
          <cell r="C37" t="str">
            <v>HASSAN II</v>
          </cell>
          <cell r="D37" t="str">
            <v>H.G.P</v>
          </cell>
          <cell r="E37">
            <v>280</v>
          </cell>
        </row>
        <row r="38">
          <cell r="B38" t="str">
            <v/>
          </cell>
          <cell r="C38" t="str">
            <v>ER-RAZI</v>
          </cell>
          <cell r="D38" t="str">
            <v>P.S.P</v>
          </cell>
          <cell r="E38">
            <v>120</v>
          </cell>
        </row>
        <row r="39">
          <cell r="B39" t="str">
            <v/>
          </cell>
          <cell r="C39" t="str">
            <v>PSYCHIATRIE</v>
          </cell>
          <cell r="D39" t="str">
            <v xml:space="preserve">H.S.P </v>
          </cell>
          <cell r="E39">
            <v>630</v>
          </cell>
        </row>
        <row r="40">
          <cell r="B40" t="str">
            <v/>
          </cell>
          <cell r="C40" t="str">
            <v xml:space="preserve">BEN AHMED </v>
          </cell>
          <cell r="D40" t="str">
            <v>P.S.P</v>
          </cell>
          <cell r="E40">
            <v>120</v>
          </cell>
        </row>
        <row r="41">
          <cell r="B41" t="str">
            <v>Total région</v>
          </cell>
          <cell r="C41">
            <v>8</v>
          </cell>
          <cell r="E41">
            <v>1646</v>
          </cell>
        </row>
        <row r="42">
          <cell r="B42" t="str">
            <v>EL KELAA</v>
          </cell>
          <cell r="C42" t="str">
            <v>ASSALAMA</v>
          </cell>
          <cell r="D42" t="str">
            <v>H.G.P</v>
          </cell>
          <cell r="E42">
            <v>417</v>
          </cell>
        </row>
        <row r="43">
          <cell r="B43" t="str">
            <v>ESSAOUIRA</v>
          </cell>
          <cell r="C43" t="str">
            <v>SIDI Med BEN ABDELLAH</v>
          </cell>
          <cell r="D43" t="str">
            <v xml:space="preserve">H.G.P </v>
          </cell>
          <cell r="E43">
            <v>361</v>
          </cell>
        </row>
        <row r="44">
          <cell r="B44" t="str">
            <v>MARRA-MENARA</v>
          </cell>
          <cell r="C44" t="str">
            <v>EL RAZI</v>
          </cell>
          <cell r="D44" t="str">
            <v>H.S.R</v>
          </cell>
          <cell r="E44">
            <v>420</v>
          </cell>
        </row>
        <row r="45">
          <cell r="B45" t="str">
            <v/>
          </cell>
          <cell r="C45" t="str">
            <v>IBN NAFIS</v>
          </cell>
          <cell r="D45" t="str">
            <v>H.S.R</v>
          </cell>
          <cell r="E45">
            <v>220</v>
          </cell>
        </row>
        <row r="46">
          <cell r="B46" t="str">
            <v/>
          </cell>
          <cell r="C46" t="str">
            <v>IBN TOFAIL MATERNITE</v>
          </cell>
          <cell r="D46" t="str">
            <v xml:space="preserve">H.S.R </v>
          </cell>
          <cell r="E46">
            <v>161</v>
          </cell>
        </row>
        <row r="47">
          <cell r="B47" t="str">
            <v/>
          </cell>
          <cell r="C47" t="str">
            <v>IBN TOFAIL CHIRURGIE</v>
          </cell>
          <cell r="D47" t="str">
            <v xml:space="preserve">H.S.R </v>
          </cell>
          <cell r="E47">
            <v>300</v>
          </cell>
        </row>
        <row r="48">
          <cell r="B48" t="str">
            <v>MARRA-MEDINA</v>
          </cell>
          <cell r="C48" t="str">
            <v>IBN ZOHR</v>
          </cell>
          <cell r="D48" t="str">
            <v>H.G.R</v>
          </cell>
          <cell r="E48">
            <v>460</v>
          </cell>
        </row>
        <row r="49">
          <cell r="B49" t="str">
            <v/>
          </cell>
          <cell r="C49" t="str">
            <v>EL ANTAKI</v>
          </cell>
          <cell r="D49" t="str">
            <v xml:space="preserve">H.S.R </v>
          </cell>
          <cell r="E49">
            <v>197</v>
          </cell>
        </row>
        <row r="50">
          <cell r="B50" t="str">
            <v>Total région</v>
          </cell>
          <cell r="C50">
            <v>8</v>
          </cell>
          <cell r="E50">
            <v>2536</v>
          </cell>
        </row>
        <row r="51">
          <cell r="B51" t="str">
            <v>FIGUIG</v>
          </cell>
          <cell r="C51" t="str">
            <v>HASSAN II</v>
          </cell>
          <cell r="D51" t="str">
            <v xml:space="preserve">H.G.P </v>
          </cell>
          <cell r="E51">
            <v>100</v>
          </cell>
        </row>
        <row r="52">
          <cell r="B52" t="str">
            <v>NADOR</v>
          </cell>
          <cell r="C52" t="str">
            <v>HASSANI</v>
          </cell>
          <cell r="D52" t="str">
            <v xml:space="preserve">H.G.P </v>
          </cell>
          <cell r="E52">
            <v>343</v>
          </cell>
        </row>
        <row r="53">
          <cell r="B53" t="str">
            <v>OUJDA-ANGAD</v>
          </cell>
          <cell r="C53" t="str">
            <v>AL FARABI</v>
          </cell>
          <cell r="D53" t="str">
            <v>H.G.R</v>
          </cell>
          <cell r="E53">
            <v>747</v>
          </cell>
        </row>
        <row r="54">
          <cell r="B54" t="str">
            <v/>
          </cell>
          <cell r="C54" t="str">
            <v>PSYCHIATRIQUE</v>
          </cell>
          <cell r="D54" t="str">
            <v>H.S.R</v>
          </cell>
          <cell r="E54">
            <v>90</v>
          </cell>
        </row>
        <row r="55">
          <cell r="B55" t="str">
            <v>BERKANE</v>
          </cell>
          <cell r="C55" t="str">
            <v>EDDERAK</v>
          </cell>
          <cell r="D55" t="str">
            <v>H.G.P</v>
          </cell>
          <cell r="E55">
            <v>92</v>
          </cell>
        </row>
        <row r="56">
          <cell r="B56" t="str">
            <v>Total région</v>
          </cell>
          <cell r="C56">
            <v>5</v>
          </cell>
          <cell r="E56">
            <v>1372</v>
          </cell>
        </row>
        <row r="57">
          <cell r="B57" t="str">
            <v>BERNO.ZENATA</v>
          </cell>
          <cell r="C57" t="str">
            <v>TIT MELLIL</v>
          </cell>
          <cell r="D57" t="str">
            <v>H.S.P *</v>
          </cell>
          <cell r="E57">
            <v>110</v>
          </cell>
        </row>
        <row r="58">
          <cell r="B58" t="str">
            <v xml:space="preserve">CASA.B.M'SIK </v>
          </cell>
          <cell r="C58" t="str">
            <v>BEN M'SICK S.OTHMANE</v>
          </cell>
          <cell r="D58" t="str">
            <v>H.G.P</v>
          </cell>
          <cell r="E58">
            <v>250</v>
          </cell>
        </row>
        <row r="59">
          <cell r="B59" t="str">
            <v xml:space="preserve">CASA A.SEBAA </v>
          </cell>
          <cell r="C59" t="str">
            <v>MOHAMED V</v>
          </cell>
          <cell r="D59" t="str">
            <v xml:space="preserve">H.G.P </v>
          </cell>
          <cell r="E59">
            <v>226</v>
          </cell>
        </row>
        <row r="60">
          <cell r="B60" t="str">
            <v xml:space="preserve">CASA A.CHOCK </v>
          </cell>
          <cell r="C60" t="str">
            <v>CENTRE DE LEPROLOGIE</v>
          </cell>
          <cell r="D60" t="str">
            <v>H.S.P</v>
          </cell>
          <cell r="E60">
            <v>216</v>
          </cell>
        </row>
        <row r="61">
          <cell r="B61" t="str">
            <v>MOHAMMADIA</v>
          </cell>
          <cell r="C61" t="str">
            <v>My ABDELLAH</v>
          </cell>
          <cell r="D61" t="str">
            <v xml:space="preserve">H.G.P </v>
          </cell>
          <cell r="E61">
            <v>172</v>
          </cell>
        </row>
        <row r="62">
          <cell r="B62" t="str">
            <v>CASA-ANFA</v>
          </cell>
          <cell r="C62" t="str">
            <v>MY YOUSSEF</v>
          </cell>
          <cell r="D62" t="str">
            <v xml:space="preserve">H.G.P </v>
          </cell>
          <cell r="E62">
            <v>203</v>
          </cell>
        </row>
        <row r="63">
          <cell r="B63" t="str">
            <v/>
          </cell>
          <cell r="C63" t="str">
            <v>HOPITAL D'ENFANTS</v>
          </cell>
          <cell r="D63" t="str">
            <v>H.S.N *</v>
          </cell>
          <cell r="E63">
            <v>260</v>
          </cell>
        </row>
        <row r="64">
          <cell r="B64" t="str">
            <v/>
          </cell>
          <cell r="C64" t="str">
            <v>20 AOUT 1953</v>
          </cell>
          <cell r="D64" t="str">
            <v>H.S.N</v>
          </cell>
          <cell r="E64">
            <v>356</v>
          </cell>
        </row>
        <row r="65">
          <cell r="B65" t="str">
            <v/>
          </cell>
          <cell r="C65" t="str">
            <v>H.G IBN ROCHD</v>
          </cell>
          <cell r="D65" t="str">
            <v>H.G.N</v>
          </cell>
          <cell r="E65">
            <v>1141</v>
          </cell>
        </row>
        <row r="66">
          <cell r="B66" t="str">
            <v>CASA EL FIDA</v>
          </cell>
          <cell r="C66" t="str">
            <v>H.G.P BOUAFI</v>
          </cell>
          <cell r="D66" t="str">
            <v xml:space="preserve">H.G.P </v>
          </cell>
          <cell r="E66">
            <v>210</v>
          </cell>
        </row>
        <row r="67">
          <cell r="B67" t="str">
            <v>Total région</v>
          </cell>
          <cell r="C67">
            <v>10</v>
          </cell>
          <cell r="E67">
            <v>3144</v>
          </cell>
        </row>
        <row r="68">
          <cell r="B68" t="str">
            <v>KHEMISSET</v>
          </cell>
          <cell r="C68" t="str">
            <v>KHEMISSET</v>
          </cell>
          <cell r="D68" t="str">
            <v>H.G.P</v>
          </cell>
          <cell r="E68">
            <v>154</v>
          </cell>
        </row>
        <row r="69">
          <cell r="B69" t="str">
            <v/>
          </cell>
          <cell r="C69" t="str">
            <v>ROMMANI</v>
          </cell>
          <cell r="D69" t="str">
            <v>P.S.P</v>
          </cell>
          <cell r="E69">
            <v>76</v>
          </cell>
        </row>
        <row r="70">
          <cell r="B70" t="str">
            <v/>
          </cell>
          <cell r="C70" t="str">
            <v>TIFLET</v>
          </cell>
          <cell r="D70" t="str">
            <v>P.S.P</v>
          </cell>
          <cell r="E70">
            <v>55</v>
          </cell>
        </row>
        <row r="71">
          <cell r="B71" t="str">
            <v>RABAT</v>
          </cell>
          <cell r="C71" t="str">
            <v>My YOUSSEF</v>
          </cell>
          <cell r="D71" t="str">
            <v>H.S.N</v>
          </cell>
          <cell r="E71">
            <v>465</v>
          </cell>
        </row>
        <row r="72">
          <cell r="B72" t="str">
            <v/>
          </cell>
          <cell r="C72" t="str">
            <v>IBNOU SINA</v>
          </cell>
          <cell r="D72" t="str">
            <v>H.G.N *</v>
          </cell>
          <cell r="E72">
            <v>1150</v>
          </cell>
        </row>
        <row r="73">
          <cell r="B73" t="str">
            <v/>
          </cell>
          <cell r="C73" t="str">
            <v>H.DES SPECIALITES</v>
          </cell>
          <cell r="D73" t="str">
            <v xml:space="preserve">H.S.N </v>
          </cell>
          <cell r="E73">
            <v>404</v>
          </cell>
        </row>
        <row r="74">
          <cell r="B74" t="str">
            <v/>
          </cell>
          <cell r="C74" t="str">
            <v>MATERNITE SOUISSI</v>
          </cell>
          <cell r="D74" t="str">
            <v xml:space="preserve">H.S.N </v>
          </cell>
          <cell r="E74">
            <v>239</v>
          </cell>
        </row>
        <row r="75">
          <cell r="B75" t="str">
            <v/>
          </cell>
          <cell r="C75" t="str">
            <v>H.D'ENFANT</v>
          </cell>
          <cell r="D75" t="str">
            <v xml:space="preserve">H.S.N </v>
          </cell>
          <cell r="E75">
            <v>634</v>
          </cell>
        </row>
        <row r="76">
          <cell r="B76" t="str">
            <v/>
          </cell>
          <cell r="C76" t="str">
            <v xml:space="preserve"> MAT. ORANGERS</v>
          </cell>
          <cell r="D76" t="str">
            <v>H.S.N</v>
          </cell>
          <cell r="E76">
            <v>80</v>
          </cell>
        </row>
        <row r="77">
          <cell r="B77" t="str">
            <v/>
          </cell>
          <cell r="C77" t="str">
            <v xml:space="preserve">Med BEN ABDELLAH </v>
          </cell>
          <cell r="D77" t="str">
            <v xml:space="preserve">H.S.N </v>
          </cell>
          <cell r="E77">
            <v>270</v>
          </cell>
        </row>
        <row r="78">
          <cell r="B78" t="str">
            <v>SALE</v>
          </cell>
          <cell r="C78" t="str">
            <v>MOULAY ABDELLAH</v>
          </cell>
          <cell r="D78" t="str">
            <v>H.G.P</v>
          </cell>
          <cell r="E78">
            <v>130</v>
          </cell>
        </row>
        <row r="79">
          <cell r="B79" t="str">
            <v/>
          </cell>
          <cell r="C79" t="str">
            <v>AR-RAZI</v>
          </cell>
          <cell r="D79" t="str">
            <v>H.S.N</v>
          </cell>
          <cell r="E79">
            <v>200</v>
          </cell>
        </row>
        <row r="80">
          <cell r="B80" t="str">
            <v/>
          </cell>
          <cell r="C80" t="str">
            <v>EL AYACHI</v>
          </cell>
          <cell r="D80" t="str">
            <v>H.S.N</v>
          </cell>
          <cell r="E80">
            <v>84</v>
          </cell>
        </row>
        <row r="81">
          <cell r="B81" t="str">
            <v>SKHIRAT TEMARA</v>
          </cell>
          <cell r="C81" t="str">
            <v>TEMARA</v>
          </cell>
          <cell r="D81" t="str">
            <v>H.G.P</v>
          </cell>
          <cell r="E81">
            <v>42</v>
          </cell>
        </row>
        <row r="82">
          <cell r="B82" t="str">
            <v>Total région</v>
          </cell>
          <cell r="C82">
            <v>14</v>
          </cell>
          <cell r="E82">
            <v>3983</v>
          </cell>
        </row>
        <row r="83">
          <cell r="B83" t="str">
            <v>EL JADIDA</v>
          </cell>
          <cell r="C83" t="str">
            <v>SIDI LAYACHI</v>
          </cell>
          <cell r="D83" t="str">
            <v xml:space="preserve">H.S.P </v>
          </cell>
          <cell r="E83">
            <v>80</v>
          </cell>
        </row>
        <row r="84">
          <cell r="B84" t="str">
            <v/>
          </cell>
          <cell r="C84" t="str">
            <v>MOHAMED V</v>
          </cell>
          <cell r="D84" t="str">
            <v xml:space="preserve">H.G.P </v>
          </cell>
          <cell r="E84">
            <v>425</v>
          </cell>
        </row>
        <row r="85">
          <cell r="B85" t="str">
            <v>SAFI</v>
          </cell>
          <cell r="C85" t="str">
            <v>MOHAMED V</v>
          </cell>
          <cell r="D85" t="str">
            <v>H.G.P</v>
          </cell>
          <cell r="E85">
            <v>747</v>
          </cell>
        </row>
        <row r="86">
          <cell r="B86" t="str">
            <v>Total région</v>
          </cell>
          <cell r="C86">
            <v>3</v>
          </cell>
          <cell r="E86">
            <v>1252</v>
          </cell>
        </row>
        <row r="87">
          <cell r="B87" t="str">
            <v>AZILAL</v>
          </cell>
          <cell r="C87" t="str">
            <v>HAUT ATLAS CENTRAL</v>
          </cell>
          <cell r="D87" t="str">
            <v>H.G.P</v>
          </cell>
          <cell r="E87">
            <v>130</v>
          </cell>
        </row>
        <row r="88">
          <cell r="B88" t="str">
            <v>BENI MELLAL</v>
          </cell>
          <cell r="C88" t="str">
            <v>BENI MELLAL</v>
          </cell>
          <cell r="D88" t="str">
            <v>H.G.P</v>
          </cell>
          <cell r="E88">
            <v>428</v>
          </cell>
        </row>
        <row r="89">
          <cell r="B89" t="str">
            <v/>
          </cell>
          <cell r="C89" t="str">
            <v>MOULAY ISMAIL</v>
          </cell>
          <cell r="D89" t="str">
            <v>P.S.P *</v>
          </cell>
          <cell r="E89">
            <v>190</v>
          </cell>
        </row>
        <row r="90">
          <cell r="B90" t="str">
            <v/>
          </cell>
          <cell r="C90" t="str">
            <v>FQUIH BEN SALAH</v>
          </cell>
          <cell r="D90" t="str">
            <v>P.S.P</v>
          </cell>
          <cell r="E90">
            <v>66</v>
          </cell>
        </row>
        <row r="91">
          <cell r="B91" t="str">
            <v>Total région</v>
          </cell>
          <cell r="C91">
            <v>4</v>
          </cell>
          <cell r="E91">
            <v>814</v>
          </cell>
        </row>
        <row r="92">
          <cell r="B92" t="str">
            <v>ERRACHIDIA</v>
          </cell>
          <cell r="C92" t="str">
            <v>My ALI CHERIF</v>
          </cell>
          <cell r="D92" t="str">
            <v>H.G.P</v>
          </cell>
          <cell r="E92">
            <v>186</v>
          </cell>
        </row>
        <row r="93">
          <cell r="B93" t="str">
            <v/>
          </cell>
          <cell r="C93" t="str">
            <v>HOUMANE FATOUAKI</v>
          </cell>
          <cell r="D93" t="str">
            <v>H.S.P</v>
          </cell>
          <cell r="E93">
            <v>130</v>
          </cell>
        </row>
        <row r="94">
          <cell r="B94" t="str">
            <v/>
          </cell>
          <cell r="C94" t="str">
            <v>SGHIRI HAMANI B.MAATI</v>
          </cell>
          <cell r="D94" t="str">
            <v>P.S.P</v>
          </cell>
          <cell r="E94">
            <v>122</v>
          </cell>
        </row>
        <row r="95">
          <cell r="B95" t="str">
            <v/>
          </cell>
          <cell r="C95" t="str">
            <v>20 AOUT</v>
          </cell>
          <cell r="D95" t="str">
            <v>P.S.P</v>
          </cell>
          <cell r="E95">
            <v>120</v>
          </cell>
        </row>
        <row r="96">
          <cell r="B96" t="str">
            <v>IFRANE</v>
          </cell>
          <cell r="C96" t="str">
            <v>20 AOUT</v>
          </cell>
          <cell r="D96" t="str">
            <v>P.S.P</v>
          </cell>
          <cell r="E96">
            <v>113</v>
          </cell>
        </row>
        <row r="97">
          <cell r="B97" t="str">
            <v>KHENIFRA</v>
          </cell>
          <cell r="C97" t="str">
            <v>MIDELT</v>
          </cell>
          <cell r="D97" t="str">
            <v>P.S.P</v>
          </cell>
          <cell r="E97">
            <v>108</v>
          </cell>
        </row>
        <row r="98">
          <cell r="B98" t="str">
            <v/>
          </cell>
          <cell r="C98" t="str">
            <v>KHENIFRA</v>
          </cell>
          <cell r="D98" t="str">
            <v>H.G.P</v>
          </cell>
          <cell r="E98">
            <v>208</v>
          </cell>
        </row>
        <row r="99">
          <cell r="B99" t="str">
            <v>MEKNES-ISMAI.</v>
          </cell>
          <cell r="C99" t="str">
            <v>SIDI SAID</v>
          </cell>
          <cell r="D99" t="str">
            <v>H.S.R</v>
          </cell>
          <cell r="E99">
            <v>336</v>
          </cell>
        </row>
        <row r="100">
          <cell r="B100" t="str">
            <v>MEKNES-MENZEH</v>
          </cell>
          <cell r="C100" t="str">
            <v>MOULAY ISMAIL</v>
          </cell>
          <cell r="D100" t="str">
            <v>H.S.R</v>
          </cell>
          <cell r="E100">
            <v>344</v>
          </cell>
        </row>
        <row r="101">
          <cell r="B101" t="str">
            <v/>
          </cell>
          <cell r="C101" t="str">
            <v>Med V</v>
          </cell>
          <cell r="D101" t="str">
            <v>H.G.R</v>
          </cell>
          <cell r="E101">
            <v>672</v>
          </cell>
        </row>
        <row r="102">
          <cell r="B102" t="str">
            <v>Total région</v>
          </cell>
          <cell r="C102">
            <v>10</v>
          </cell>
          <cell r="E102">
            <v>2339</v>
          </cell>
        </row>
        <row r="103">
          <cell r="B103" t="str">
            <v>BOULEMANE</v>
          </cell>
          <cell r="C103" t="str">
            <v xml:space="preserve">MARCHE VERTE </v>
          </cell>
          <cell r="D103" t="str">
            <v>H.G.P</v>
          </cell>
          <cell r="E103">
            <v>130</v>
          </cell>
        </row>
        <row r="104">
          <cell r="C104" t="str">
            <v>OUTATE EL HAJ</v>
          </cell>
          <cell r="D104" t="str">
            <v>P.S.P</v>
          </cell>
          <cell r="E104">
            <v>34</v>
          </cell>
        </row>
        <row r="105">
          <cell r="B105" t="str">
            <v>FES JDID</v>
          </cell>
          <cell r="C105" t="str">
            <v>AL GHASSANI</v>
          </cell>
          <cell r="D105" t="str">
            <v>H.G.R</v>
          </cell>
          <cell r="E105">
            <v>502</v>
          </cell>
        </row>
        <row r="106">
          <cell r="B106" t="str">
            <v/>
          </cell>
          <cell r="C106" t="str">
            <v>IBN BAITAR</v>
          </cell>
          <cell r="D106" t="str">
            <v>H.S.R *</v>
          </cell>
          <cell r="E106">
            <v>60</v>
          </cell>
        </row>
        <row r="107">
          <cell r="B107" t="str">
            <v>FES MEDINA</v>
          </cell>
          <cell r="C107" t="str">
            <v>OMAR DRISSI</v>
          </cell>
          <cell r="D107" t="str">
            <v>H.S.R</v>
          </cell>
          <cell r="E107">
            <v>162</v>
          </cell>
        </row>
        <row r="108">
          <cell r="B108" t="str">
            <v xml:space="preserve">FES ZOUAGHA </v>
          </cell>
          <cell r="C108" t="str">
            <v>IBN AL HASSAN</v>
          </cell>
          <cell r="D108" t="str">
            <v xml:space="preserve">H.S.R </v>
          </cell>
          <cell r="E108">
            <v>112</v>
          </cell>
        </row>
        <row r="109">
          <cell r="B109" t="str">
            <v/>
          </cell>
          <cell r="C109" t="str">
            <v>IBN AL KHATIB</v>
          </cell>
          <cell r="D109" t="str">
            <v xml:space="preserve">H.G.R </v>
          </cell>
          <cell r="E109">
            <v>546</v>
          </cell>
        </row>
        <row r="110">
          <cell r="B110" t="str">
            <v>FES SEFROU</v>
          </cell>
          <cell r="C110" t="str">
            <v>MOHAMMED V</v>
          </cell>
          <cell r="D110" t="str">
            <v xml:space="preserve">H.G.P </v>
          </cell>
          <cell r="E110">
            <v>120</v>
          </cell>
        </row>
        <row r="111">
          <cell r="B111" t="str">
            <v>Total région</v>
          </cell>
          <cell r="C111">
            <v>8</v>
          </cell>
          <cell r="E111">
            <v>1666</v>
          </cell>
        </row>
        <row r="112">
          <cell r="B112" t="str">
            <v>AL HOCEIMA</v>
          </cell>
          <cell r="C112" t="str">
            <v>MOHAMED V</v>
          </cell>
          <cell r="D112" t="str">
            <v>H.G.P</v>
          </cell>
          <cell r="E112">
            <v>346</v>
          </cell>
        </row>
        <row r="113">
          <cell r="B113" t="str">
            <v>TAOUNATE</v>
          </cell>
          <cell r="C113" t="str">
            <v xml:space="preserve">HASSAN II </v>
          </cell>
          <cell r="D113" t="str">
            <v>P.S.P</v>
          </cell>
          <cell r="E113">
            <v>70</v>
          </cell>
        </row>
        <row r="114">
          <cell r="B114" t="str">
            <v>TAZA</v>
          </cell>
          <cell r="C114" t="str">
            <v>IBNOU ROCHD</v>
          </cell>
          <cell r="D114" t="str">
            <v xml:space="preserve">H.G.P </v>
          </cell>
          <cell r="E114">
            <v>113</v>
          </cell>
        </row>
        <row r="115">
          <cell r="B115" t="str">
            <v/>
          </cell>
          <cell r="C115" t="str">
            <v>IBN BAJA</v>
          </cell>
          <cell r="D115" t="str">
            <v xml:space="preserve">H.G.P </v>
          </cell>
          <cell r="E115">
            <v>343</v>
          </cell>
        </row>
        <row r="116">
          <cell r="B116" t="str">
            <v/>
          </cell>
          <cell r="C116" t="str">
            <v>GUERCIF</v>
          </cell>
          <cell r="D116" t="str">
            <v>P.S.P</v>
          </cell>
          <cell r="E116">
            <v>41</v>
          </cell>
        </row>
        <row r="117">
          <cell r="B117" t="str">
            <v>Total région</v>
          </cell>
          <cell r="C117">
            <v>5</v>
          </cell>
          <cell r="E117">
            <v>913</v>
          </cell>
        </row>
        <row r="118">
          <cell r="B118" t="str">
            <v>CHAOUEN</v>
          </cell>
          <cell r="C118" t="str">
            <v>MOHAMED V</v>
          </cell>
          <cell r="D118" t="str">
            <v xml:space="preserve">H.G.P </v>
          </cell>
          <cell r="E118">
            <v>120</v>
          </cell>
        </row>
        <row r="119">
          <cell r="B119" t="str">
            <v>LARACHE</v>
          </cell>
          <cell r="C119" t="str">
            <v>LALLA MERIEM</v>
          </cell>
          <cell r="D119" t="str">
            <v xml:space="preserve">H.G.P </v>
          </cell>
          <cell r="E119">
            <v>194</v>
          </cell>
        </row>
        <row r="120">
          <cell r="B120" t="str">
            <v/>
          </cell>
          <cell r="C120" t="str">
            <v>KSAR KEBIR</v>
          </cell>
          <cell r="D120" t="str">
            <v>P.S.P</v>
          </cell>
          <cell r="E120">
            <v>105</v>
          </cell>
        </row>
        <row r="121">
          <cell r="B121" t="str">
            <v>TANGER</v>
          </cell>
          <cell r="C121" t="str">
            <v>AL KORTOBI</v>
          </cell>
          <cell r="D121" t="str">
            <v xml:space="preserve">H.G.P </v>
          </cell>
          <cell r="E121">
            <v>105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HOPITAUX"/>
    </sheetNames>
    <sheetDataSet>
      <sheetData sheetId="0">
        <row r="5">
          <cell r="B5" t="str">
            <v>Préféctures</v>
          </cell>
          <cell r="C5" t="str">
            <v>l'hôpital</v>
          </cell>
          <cell r="D5" t="str">
            <v/>
          </cell>
          <cell r="E5" t="str">
            <v/>
          </cell>
        </row>
        <row r="6">
          <cell r="B6" t="str">
            <v>OUED EDDAHAB</v>
          </cell>
          <cell r="C6" t="str">
            <v>HASSAN II</v>
          </cell>
          <cell r="D6" t="str">
            <v>H.G.P</v>
          </cell>
          <cell r="E6">
            <v>53</v>
          </cell>
        </row>
        <row r="7">
          <cell r="B7" t="str">
            <v>Total région</v>
          </cell>
          <cell r="C7">
            <v>1</v>
          </cell>
          <cell r="E7">
            <v>53</v>
          </cell>
        </row>
        <row r="8">
          <cell r="B8" t="str">
            <v>BOUJDOUR</v>
          </cell>
          <cell r="C8" t="str">
            <v>BOUJDOUR</v>
          </cell>
          <cell r="D8" t="str">
            <v>H.G.P</v>
          </cell>
          <cell r="E8">
            <v>36</v>
          </cell>
        </row>
        <row r="9">
          <cell r="B9" t="str">
            <v>LAAYOUNE</v>
          </cell>
          <cell r="C9" t="str">
            <v>My HASSAN BEN EL MEHDI</v>
          </cell>
          <cell r="D9" t="str">
            <v xml:space="preserve">H.G.P </v>
          </cell>
          <cell r="E9">
            <v>216</v>
          </cell>
        </row>
        <row r="10">
          <cell r="B10" t="str">
            <v/>
          </cell>
          <cell r="C10" t="str">
            <v xml:space="preserve">HASSAN II </v>
          </cell>
          <cell r="D10" t="str">
            <v xml:space="preserve">H.S.P </v>
          </cell>
          <cell r="E10">
            <v>153</v>
          </cell>
        </row>
        <row r="11">
          <cell r="B11" t="str">
            <v>Total région</v>
          </cell>
          <cell r="C11">
            <v>3</v>
          </cell>
          <cell r="E11">
            <v>405</v>
          </cell>
        </row>
        <row r="12">
          <cell r="B12" t="str">
            <v>ESS-EMARA</v>
          </cell>
          <cell r="C12" t="str">
            <v>ES-SMARA</v>
          </cell>
          <cell r="D12" t="str">
            <v xml:space="preserve">H.G.P </v>
          </cell>
          <cell r="E12">
            <v>90</v>
          </cell>
        </row>
        <row r="13">
          <cell r="B13" t="str">
            <v>GUELMIM</v>
          </cell>
          <cell r="C13" t="str">
            <v>BOUIZAKAREN</v>
          </cell>
          <cell r="D13" t="str">
            <v>P.S.P</v>
          </cell>
          <cell r="E13">
            <v>80</v>
          </cell>
        </row>
        <row r="14">
          <cell r="B14" t="str">
            <v/>
          </cell>
          <cell r="C14" t="str">
            <v>GUELMIM</v>
          </cell>
          <cell r="D14" t="str">
            <v>H.G.P</v>
          </cell>
          <cell r="E14">
            <v>50</v>
          </cell>
        </row>
        <row r="15">
          <cell r="B15" t="str">
            <v>TANTAN</v>
          </cell>
          <cell r="C15" t="str">
            <v>HASSAN II</v>
          </cell>
          <cell r="D15" t="str">
            <v>H.G.P</v>
          </cell>
          <cell r="E15">
            <v>120</v>
          </cell>
        </row>
        <row r="16">
          <cell r="B16" t="str">
            <v>Total région</v>
          </cell>
          <cell r="C16">
            <v>4</v>
          </cell>
          <cell r="E16">
            <v>340</v>
          </cell>
        </row>
        <row r="17">
          <cell r="B17" t="str">
            <v>AGADIR</v>
          </cell>
          <cell r="C17" t="str">
            <v>HASSAN II</v>
          </cell>
          <cell r="D17" t="str">
            <v>H.G.R *</v>
          </cell>
          <cell r="E17">
            <v>675</v>
          </cell>
        </row>
        <row r="18">
          <cell r="B18" t="str">
            <v>INEZGANE</v>
          </cell>
          <cell r="C18" t="str">
            <v>INEZGANE</v>
          </cell>
          <cell r="D18" t="str">
            <v>H.G.P *</v>
          </cell>
          <cell r="E18">
            <v>350</v>
          </cell>
        </row>
        <row r="19">
          <cell r="B19" t="str">
            <v>OUARZAZATE</v>
          </cell>
          <cell r="C19" t="str">
            <v>BOUGAFER</v>
          </cell>
          <cell r="D19" t="str">
            <v xml:space="preserve">H.S.P </v>
          </cell>
          <cell r="E19">
            <v>82</v>
          </cell>
        </row>
        <row r="20">
          <cell r="B20" t="str">
            <v/>
          </cell>
          <cell r="C20" t="str">
            <v>SIDI HSSAIN BENACEUR</v>
          </cell>
          <cell r="D20" t="str">
            <v xml:space="preserve">H.G.P </v>
          </cell>
          <cell r="E20">
            <v>291</v>
          </cell>
        </row>
        <row r="21">
          <cell r="B21" t="str">
            <v/>
          </cell>
          <cell r="C21" t="str">
            <v>TINGHIR</v>
          </cell>
          <cell r="D21" t="str">
            <v>P.S.P</v>
          </cell>
          <cell r="E21">
            <v>47</v>
          </cell>
        </row>
        <row r="22">
          <cell r="B22" t="str">
            <v>TAROUDANTE</v>
          </cell>
          <cell r="C22" t="str">
            <v>TAROUDANTE</v>
          </cell>
          <cell r="D22" t="str">
            <v>H.G.P</v>
          </cell>
          <cell r="E22">
            <v>285</v>
          </cell>
        </row>
        <row r="23">
          <cell r="B23" t="str">
            <v>TIZNIT</v>
          </cell>
          <cell r="C23" t="str">
            <v>HASSAN Ier</v>
          </cell>
          <cell r="D23" t="str">
            <v xml:space="preserve">H.G.P </v>
          </cell>
          <cell r="E23">
            <v>230</v>
          </cell>
        </row>
        <row r="24">
          <cell r="B24" t="str">
            <v/>
          </cell>
          <cell r="C24" t="str">
            <v>SIDI IFNI</v>
          </cell>
          <cell r="D24" t="str">
            <v>P.S.P</v>
          </cell>
          <cell r="E24">
            <v>100</v>
          </cell>
        </row>
        <row r="25">
          <cell r="B25" t="str">
            <v/>
          </cell>
          <cell r="C25" t="str">
            <v>HOUMANE EL FATOUAKI</v>
          </cell>
          <cell r="D25" t="str">
            <v>H.S.P</v>
          </cell>
          <cell r="E25">
            <v>72</v>
          </cell>
        </row>
        <row r="26">
          <cell r="B26" t="str">
            <v>ZAGORA</v>
          </cell>
          <cell r="C26" t="str">
            <v>ZAGORA</v>
          </cell>
          <cell r="D26" t="str">
            <v>P.S.P</v>
          </cell>
          <cell r="E26">
            <v>72</v>
          </cell>
        </row>
        <row r="27">
          <cell r="B27" t="str">
            <v>Total région</v>
          </cell>
          <cell r="C27">
            <v>10</v>
          </cell>
          <cell r="E27">
            <v>2204</v>
          </cell>
        </row>
        <row r="28">
          <cell r="B28" t="str">
            <v>KENITRA</v>
          </cell>
          <cell r="C28" t="str">
            <v>AL IDRISSI</v>
          </cell>
          <cell r="D28" t="str">
            <v xml:space="preserve">H.G.P </v>
          </cell>
          <cell r="E28">
            <v>501</v>
          </cell>
        </row>
        <row r="29">
          <cell r="B29" t="str">
            <v/>
          </cell>
          <cell r="C29" t="str">
            <v>ZOUBIR SKIREJ</v>
          </cell>
          <cell r="D29" t="str">
            <v>P.S.P</v>
          </cell>
          <cell r="E29">
            <v>180</v>
          </cell>
        </row>
        <row r="30">
          <cell r="B30" t="str">
            <v>SIDI KACEM</v>
          </cell>
          <cell r="C30" t="str">
            <v>OUAZZANE</v>
          </cell>
          <cell r="D30" t="str">
            <v>P.S.P</v>
          </cell>
          <cell r="E30">
            <v>153</v>
          </cell>
        </row>
        <row r="31">
          <cell r="B31" t="str">
            <v/>
          </cell>
          <cell r="C31" t="str">
            <v>SIDI KACEM</v>
          </cell>
          <cell r="D31" t="str">
            <v xml:space="preserve">H.G.P </v>
          </cell>
          <cell r="E31">
            <v>210</v>
          </cell>
        </row>
        <row r="32">
          <cell r="B32" t="str">
            <v>Total région</v>
          </cell>
          <cell r="C32">
            <v>4</v>
          </cell>
          <cell r="E32">
            <v>1044</v>
          </cell>
        </row>
        <row r="33">
          <cell r="B33" t="str">
            <v>BENSLIMANE</v>
          </cell>
          <cell r="C33" t="str">
            <v>BENSLIMANE</v>
          </cell>
          <cell r="D33" t="str">
            <v xml:space="preserve">H.G.P </v>
          </cell>
          <cell r="E33">
            <v>29</v>
          </cell>
        </row>
        <row r="34">
          <cell r="B34" t="str">
            <v>KHOURIBGA</v>
          </cell>
          <cell r="C34" t="str">
            <v>OUED.ZEM</v>
          </cell>
          <cell r="D34" t="str">
            <v>P.S.P</v>
          </cell>
          <cell r="E34">
            <v>50</v>
          </cell>
        </row>
        <row r="35">
          <cell r="B35" t="str">
            <v/>
          </cell>
          <cell r="C35" t="str">
            <v>KHOURIBGA</v>
          </cell>
          <cell r="D35" t="str">
            <v xml:space="preserve">H.G.P </v>
          </cell>
          <cell r="E35">
            <v>230</v>
          </cell>
        </row>
        <row r="36">
          <cell r="B36" t="str">
            <v>SETTAT</v>
          </cell>
          <cell r="C36" t="str">
            <v xml:space="preserve">BEN AHMED ( PHTISIO ) </v>
          </cell>
          <cell r="D36" t="str">
            <v xml:space="preserve">H.S.P </v>
          </cell>
          <cell r="E36">
            <v>187</v>
          </cell>
        </row>
        <row r="37">
          <cell r="B37" t="str">
            <v/>
          </cell>
          <cell r="C37" t="str">
            <v>HASSAN II</v>
          </cell>
          <cell r="D37" t="str">
            <v>H.G.P</v>
          </cell>
          <cell r="E37">
            <v>280</v>
          </cell>
        </row>
        <row r="38">
          <cell r="B38" t="str">
            <v/>
          </cell>
          <cell r="C38" t="str">
            <v>ER-RAZI</v>
          </cell>
          <cell r="D38" t="str">
            <v>P.S.P</v>
          </cell>
          <cell r="E38">
            <v>120</v>
          </cell>
        </row>
        <row r="39">
          <cell r="B39" t="str">
            <v/>
          </cell>
          <cell r="C39" t="str">
            <v>PSYCHIATRIE</v>
          </cell>
          <cell r="D39" t="str">
            <v xml:space="preserve">H.S.P </v>
          </cell>
          <cell r="E39">
            <v>630</v>
          </cell>
        </row>
        <row r="40">
          <cell r="B40" t="str">
            <v/>
          </cell>
          <cell r="C40" t="str">
            <v xml:space="preserve">BEN AHMED </v>
          </cell>
          <cell r="D40" t="str">
            <v>P.S.P</v>
          </cell>
          <cell r="E40">
            <v>120</v>
          </cell>
        </row>
        <row r="41">
          <cell r="B41" t="str">
            <v>Total région</v>
          </cell>
          <cell r="C41">
            <v>8</v>
          </cell>
          <cell r="E41">
            <v>1646</v>
          </cell>
        </row>
        <row r="42">
          <cell r="B42" t="str">
            <v>EL KELAA</v>
          </cell>
          <cell r="C42" t="str">
            <v>ASSALAMA</v>
          </cell>
          <cell r="D42" t="str">
            <v>H.G.P</v>
          </cell>
          <cell r="E42">
            <v>417</v>
          </cell>
        </row>
        <row r="43">
          <cell r="B43" t="str">
            <v>ESSAOUIRA</v>
          </cell>
          <cell r="C43" t="str">
            <v>SIDI Med BEN ABDELLAH</v>
          </cell>
          <cell r="D43" t="str">
            <v xml:space="preserve">H.G.P </v>
          </cell>
          <cell r="E43">
            <v>361</v>
          </cell>
        </row>
        <row r="44">
          <cell r="B44" t="str">
            <v>MARRA-MENARA</v>
          </cell>
          <cell r="C44" t="str">
            <v>EL RAZI</v>
          </cell>
          <cell r="D44" t="str">
            <v>H.S.R</v>
          </cell>
          <cell r="E44">
            <v>420</v>
          </cell>
        </row>
        <row r="45">
          <cell r="B45" t="str">
            <v/>
          </cell>
          <cell r="C45" t="str">
            <v>IBN NAFIS</v>
          </cell>
          <cell r="D45" t="str">
            <v>H.S.R</v>
          </cell>
          <cell r="E45">
            <v>220</v>
          </cell>
        </row>
        <row r="46">
          <cell r="B46" t="str">
            <v/>
          </cell>
          <cell r="C46" t="str">
            <v>IBN TOFAIL MATERNITE</v>
          </cell>
          <cell r="D46" t="str">
            <v xml:space="preserve">H.S.R </v>
          </cell>
          <cell r="E46">
            <v>161</v>
          </cell>
        </row>
        <row r="47">
          <cell r="B47" t="str">
            <v/>
          </cell>
          <cell r="C47" t="str">
            <v>IBN TOFAIL CHIRURGIE</v>
          </cell>
          <cell r="D47" t="str">
            <v xml:space="preserve">H.S.R </v>
          </cell>
          <cell r="E47">
            <v>300</v>
          </cell>
        </row>
        <row r="48">
          <cell r="B48" t="str">
            <v>MARRA-MEDINA</v>
          </cell>
          <cell r="C48" t="str">
            <v>IBN ZOHR</v>
          </cell>
          <cell r="D48" t="str">
            <v>H.G.R</v>
          </cell>
          <cell r="E48">
            <v>460</v>
          </cell>
        </row>
        <row r="49">
          <cell r="B49" t="str">
            <v/>
          </cell>
          <cell r="C49" t="str">
            <v>EL ANTAKI</v>
          </cell>
          <cell r="D49" t="str">
            <v xml:space="preserve">H.S.R </v>
          </cell>
          <cell r="E49">
            <v>197</v>
          </cell>
        </row>
        <row r="50">
          <cell r="B50" t="str">
            <v>Total région</v>
          </cell>
          <cell r="C50">
            <v>8</v>
          </cell>
          <cell r="E50">
            <v>2536</v>
          </cell>
        </row>
        <row r="51">
          <cell r="B51" t="str">
            <v>FIGUIG</v>
          </cell>
          <cell r="C51" t="str">
            <v>HASSAN II</v>
          </cell>
          <cell r="D51" t="str">
            <v xml:space="preserve">H.G.P </v>
          </cell>
          <cell r="E51">
            <v>100</v>
          </cell>
        </row>
        <row r="52">
          <cell r="B52" t="str">
            <v>NADOR</v>
          </cell>
          <cell r="C52" t="str">
            <v>HASSANI</v>
          </cell>
          <cell r="D52" t="str">
            <v xml:space="preserve">H.G.P </v>
          </cell>
          <cell r="E52">
            <v>343</v>
          </cell>
        </row>
        <row r="53">
          <cell r="B53" t="str">
            <v>OUJDA-ANGAD</v>
          </cell>
          <cell r="C53" t="str">
            <v>AL FARABI</v>
          </cell>
          <cell r="D53" t="str">
            <v>H.G.R</v>
          </cell>
          <cell r="E53">
            <v>747</v>
          </cell>
        </row>
        <row r="54">
          <cell r="B54" t="str">
            <v/>
          </cell>
          <cell r="C54" t="str">
            <v>PSYCHIATRIQUE</v>
          </cell>
          <cell r="D54" t="str">
            <v>H.S.R</v>
          </cell>
          <cell r="E54">
            <v>90</v>
          </cell>
        </row>
        <row r="55">
          <cell r="B55" t="str">
            <v>BERKANE</v>
          </cell>
          <cell r="C55" t="str">
            <v>EDDERAK</v>
          </cell>
          <cell r="D55" t="str">
            <v>H.G.P</v>
          </cell>
          <cell r="E55">
            <v>92</v>
          </cell>
        </row>
        <row r="56">
          <cell r="B56" t="str">
            <v>Total région</v>
          </cell>
          <cell r="C56">
            <v>5</v>
          </cell>
          <cell r="E56">
            <v>1372</v>
          </cell>
        </row>
        <row r="57">
          <cell r="B57" t="str">
            <v>BERNO.ZENATA</v>
          </cell>
          <cell r="C57" t="str">
            <v>TIT MELLIL</v>
          </cell>
          <cell r="D57" t="str">
            <v>H.S.P *</v>
          </cell>
          <cell r="E57">
            <v>110</v>
          </cell>
        </row>
        <row r="58">
          <cell r="B58" t="str">
            <v xml:space="preserve">CASA.B.M'SIK </v>
          </cell>
          <cell r="C58" t="str">
            <v>BEN M'SICK S.OTHMANE</v>
          </cell>
          <cell r="D58" t="str">
            <v>H.G.P</v>
          </cell>
          <cell r="E58">
            <v>250</v>
          </cell>
        </row>
        <row r="59">
          <cell r="B59" t="str">
            <v xml:space="preserve">CASA A.SEBAA </v>
          </cell>
          <cell r="C59" t="str">
            <v>MOHAMED V</v>
          </cell>
          <cell r="D59" t="str">
            <v xml:space="preserve">H.G.P </v>
          </cell>
          <cell r="E59">
            <v>226</v>
          </cell>
        </row>
        <row r="60">
          <cell r="B60" t="str">
            <v xml:space="preserve">CASA A.CHOCK </v>
          </cell>
          <cell r="C60" t="str">
            <v>CENTRE DE LEPROLOGIE</v>
          </cell>
          <cell r="D60" t="str">
            <v>H.S.P</v>
          </cell>
          <cell r="E60">
            <v>216</v>
          </cell>
        </row>
        <row r="61">
          <cell r="B61" t="str">
            <v>MOHAMMADIA</v>
          </cell>
          <cell r="C61" t="str">
            <v>My ABDELLAH</v>
          </cell>
          <cell r="D61" t="str">
            <v xml:space="preserve">H.G.P </v>
          </cell>
          <cell r="E61">
            <v>172</v>
          </cell>
        </row>
        <row r="62">
          <cell r="B62" t="str">
            <v>CASA-ANFA</v>
          </cell>
          <cell r="C62" t="str">
            <v>MY YOUSSEF</v>
          </cell>
          <cell r="D62" t="str">
            <v xml:space="preserve">H.G.P </v>
          </cell>
          <cell r="E62">
            <v>203</v>
          </cell>
        </row>
        <row r="63">
          <cell r="B63" t="str">
            <v/>
          </cell>
          <cell r="C63" t="str">
            <v>HOPITAL D'ENFANTS</v>
          </cell>
          <cell r="D63" t="str">
            <v>H.S.N *</v>
          </cell>
          <cell r="E63">
            <v>260</v>
          </cell>
        </row>
        <row r="64">
          <cell r="B64" t="str">
            <v/>
          </cell>
          <cell r="C64" t="str">
            <v>20 AOUT 1953</v>
          </cell>
          <cell r="D64" t="str">
            <v>H.S.N</v>
          </cell>
          <cell r="E64">
            <v>356</v>
          </cell>
        </row>
        <row r="65">
          <cell r="B65" t="str">
            <v/>
          </cell>
          <cell r="C65" t="str">
            <v>H.G IBN ROCHD</v>
          </cell>
          <cell r="D65" t="str">
            <v>H.G.N</v>
          </cell>
          <cell r="E65">
            <v>1141</v>
          </cell>
        </row>
        <row r="66">
          <cell r="B66" t="str">
            <v>CASA EL FIDA</v>
          </cell>
          <cell r="C66" t="str">
            <v>H.G.P BOUAFI</v>
          </cell>
          <cell r="D66" t="str">
            <v xml:space="preserve">H.G.P </v>
          </cell>
          <cell r="E66">
            <v>210</v>
          </cell>
        </row>
        <row r="67">
          <cell r="B67" t="str">
            <v>Total région</v>
          </cell>
          <cell r="C67">
            <v>10</v>
          </cell>
          <cell r="E67">
            <v>3144</v>
          </cell>
        </row>
        <row r="68">
          <cell r="B68" t="str">
            <v>KHEMISSET</v>
          </cell>
          <cell r="C68" t="str">
            <v>KHEMISSET</v>
          </cell>
          <cell r="D68" t="str">
            <v>H.G.P</v>
          </cell>
          <cell r="E68">
            <v>154</v>
          </cell>
        </row>
        <row r="69">
          <cell r="B69" t="str">
            <v/>
          </cell>
          <cell r="C69" t="str">
            <v>ROMMANI</v>
          </cell>
          <cell r="D69" t="str">
            <v>P.S.P</v>
          </cell>
          <cell r="E69">
            <v>76</v>
          </cell>
        </row>
        <row r="70">
          <cell r="B70" t="str">
            <v/>
          </cell>
          <cell r="C70" t="str">
            <v>TIFLET</v>
          </cell>
          <cell r="D70" t="str">
            <v>P.S.P</v>
          </cell>
          <cell r="E70">
            <v>55</v>
          </cell>
        </row>
        <row r="71">
          <cell r="B71" t="str">
            <v>RABAT</v>
          </cell>
          <cell r="C71" t="str">
            <v>My YOUSSEF</v>
          </cell>
          <cell r="D71" t="str">
            <v>H.S.N</v>
          </cell>
          <cell r="E71">
            <v>465</v>
          </cell>
        </row>
        <row r="72">
          <cell r="B72" t="str">
            <v/>
          </cell>
          <cell r="C72" t="str">
            <v>IBNOU SINA</v>
          </cell>
          <cell r="D72" t="str">
            <v>H.G.N *</v>
          </cell>
          <cell r="E72">
            <v>1150</v>
          </cell>
        </row>
        <row r="73">
          <cell r="B73" t="str">
            <v/>
          </cell>
          <cell r="C73" t="str">
            <v>H.DES SPECIALITES</v>
          </cell>
          <cell r="D73" t="str">
            <v xml:space="preserve">H.S.N </v>
          </cell>
          <cell r="E73">
            <v>404</v>
          </cell>
        </row>
        <row r="74">
          <cell r="B74" t="str">
            <v/>
          </cell>
          <cell r="C74" t="str">
            <v>MATERNITE SOUISSI</v>
          </cell>
          <cell r="D74" t="str">
            <v xml:space="preserve">H.S.N </v>
          </cell>
          <cell r="E74">
            <v>239</v>
          </cell>
        </row>
        <row r="75">
          <cell r="B75" t="str">
            <v/>
          </cell>
          <cell r="C75" t="str">
            <v>H.D'ENFANT</v>
          </cell>
          <cell r="D75" t="str">
            <v xml:space="preserve">H.S.N </v>
          </cell>
          <cell r="E75">
            <v>634</v>
          </cell>
        </row>
        <row r="76">
          <cell r="B76" t="str">
            <v/>
          </cell>
          <cell r="C76" t="str">
            <v xml:space="preserve"> MAT. ORANGERS</v>
          </cell>
          <cell r="D76" t="str">
            <v>H.S.N</v>
          </cell>
          <cell r="E76">
            <v>80</v>
          </cell>
        </row>
        <row r="77">
          <cell r="B77" t="str">
            <v/>
          </cell>
          <cell r="C77" t="str">
            <v xml:space="preserve">Med BEN ABDELLAH </v>
          </cell>
          <cell r="D77" t="str">
            <v xml:space="preserve">H.S.N </v>
          </cell>
          <cell r="E77">
            <v>270</v>
          </cell>
        </row>
        <row r="78">
          <cell r="B78" t="str">
            <v>SALE</v>
          </cell>
          <cell r="C78" t="str">
            <v>MOULAY ABDELLAH</v>
          </cell>
          <cell r="D78" t="str">
            <v>H.G.P</v>
          </cell>
          <cell r="E78">
            <v>130</v>
          </cell>
        </row>
        <row r="79">
          <cell r="B79" t="str">
            <v/>
          </cell>
          <cell r="C79" t="str">
            <v>AR-RAZI</v>
          </cell>
          <cell r="D79" t="str">
            <v>H.S.N</v>
          </cell>
          <cell r="E79">
            <v>200</v>
          </cell>
        </row>
        <row r="80">
          <cell r="B80" t="str">
            <v/>
          </cell>
          <cell r="C80" t="str">
            <v>EL AYACHI</v>
          </cell>
          <cell r="D80" t="str">
            <v>H.S.N</v>
          </cell>
          <cell r="E80">
            <v>84</v>
          </cell>
        </row>
        <row r="81">
          <cell r="B81" t="str">
            <v>SKHIRAT TEMARA</v>
          </cell>
          <cell r="C81" t="str">
            <v>TEMARA</v>
          </cell>
          <cell r="D81" t="str">
            <v>H.G.P</v>
          </cell>
          <cell r="E81">
            <v>42</v>
          </cell>
        </row>
        <row r="82">
          <cell r="B82" t="str">
            <v>Total région</v>
          </cell>
          <cell r="C82">
            <v>14</v>
          </cell>
          <cell r="E82">
            <v>3983</v>
          </cell>
        </row>
        <row r="83">
          <cell r="B83" t="str">
            <v>EL JADIDA</v>
          </cell>
          <cell r="C83" t="str">
            <v>SIDI LAYACHI</v>
          </cell>
          <cell r="D83" t="str">
            <v xml:space="preserve">H.S.P </v>
          </cell>
          <cell r="E83">
            <v>80</v>
          </cell>
        </row>
        <row r="84">
          <cell r="B84" t="str">
            <v/>
          </cell>
          <cell r="C84" t="str">
            <v>MOHAMED V</v>
          </cell>
          <cell r="D84" t="str">
            <v xml:space="preserve">H.G.P </v>
          </cell>
          <cell r="E84">
            <v>425</v>
          </cell>
        </row>
        <row r="85">
          <cell r="B85" t="str">
            <v>SAFI</v>
          </cell>
          <cell r="C85" t="str">
            <v>MOHAMED V</v>
          </cell>
          <cell r="D85" t="str">
            <v>H.G.P</v>
          </cell>
          <cell r="E85">
            <v>747</v>
          </cell>
        </row>
        <row r="86">
          <cell r="B86" t="str">
            <v>Total région</v>
          </cell>
          <cell r="C86">
            <v>3</v>
          </cell>
          <cell r="E86">
            <v>1252</v>
          </cell>
        </row>
        <row r="87">
          <cell r="B87" t="str">
            <v>AZILAL</v>
          </cell>
          <cell r="C87" t="str">
            <v>HAUT ATLAS CENTRAL</v>
          </cell>
          <cell r="D87" t="str">
            <v>H.G.P</v>
          </cell>
          <cell r="E87">
            <v>130</v>
          </cell>
        </row>
        <row r="88">
          <cell r="B88" t="str">
            <v>BENI MELLAL</v>
          </cell>
          <cell r="C88" t="str">
            <v>BENI MELLAL</v>
          </cell>
          <cell r="D88" t="str">
            <v>H.G.P</v>
          </cell>
          <cell r="E88">
            <v>428</v>
          </cell>
        </row>
        <row r="89">
          <cell r="B89" t="str">
            <v/>
          </cell>
          <cell r="C89" t="str">
            <v>MOULAY ISMAIL</v>
          </cell>
          <cell r="D89" t="str">
            <v>P.S.P *</v>
          </cell>
          <cell r="E89">
            <v>190</v>
          </cell>
        </row>
        <row r="90">
          <cell r="B90" t="str">
            <v/>
          </cell>
          <cell r="C90" t="str">
            <v>FQUIH BEN SALAH</v>
          </cell>
          <cell r="D90" t="str">
            <v>P.S.P</v>
          </cell>
          <cell r="E90">
            <v>66</v>
          </cell>
        </row>
        <row r="91">
          <cell r="B91" t="str">
            <v>Total région</v>
          </cell>
          <cell r="C91">
            <v>4</v>
          </cell>
          <cell r="E91">
            <v>814</v>
          </cell>
        </row>
        <row r="92">
          <cell r="B92" t="str">
            <v>ERRACHIDIA</v>
          </cell>
          <cell r="C92" t="str">
            <v>My ALI CHERIF</v>
          </cell>
          <cell r="D92" t="str">
            <v>H.G.P</v>
          </cell>
          <cell r="E92">
            <v>186</v>
          </cell>
        </row>
        <row r="93">
          <cell r="B93" t="str">
            <v/>
          </cell>
          <cell r="C93" t="str">
            <v>HOUMANE FATOUAKI</v>
          </cell>
          <cell r="D93" t="str">
            <v>H.S.P</v>
          </cell>
          <cell r="E93">
            <v>130</v>
          </cell>
        </row>
        <row r="94">
          <cell r="B94" t="str">
            <v/>
          </cell>
          <cell r="C94" t="str">
            <v>SGHIRI HAMANI B.MAATI</v>
          </cell>
          <cell r="D94" t="str">
            <v>P.S.P</v>
          </cell>
          <cell r="E94">
            <v>122</v>
          </cell>
        </row>
        <row r="95">
          <cell r="B95" t="str">
            <v/>
          </cell>
          <cell r="C95" t="str">
            <v>20 AOUT</v>
          </cell>
          <cell r="D95" t="str">
            <v>P.S.P</v>
          </cell>
          <cell r="E95">
            <v>120</v>
          </cell>
        </row>
        <row r="96">
          <cell r="B96" t="str">
            <v>IFRANE</v>
          </cell>
          <cell r="C96" t="str">
            <v>20 AOUT</v>
          </cell>
          <cell r="D96" t="str">
            <v>P.S.P</v>
          </cell>
          <cell r="E96">
            <v>113</v>
          </cell>
        </row>
        <row r="97">
          <cell r="B97" t="str">
            <v>KHENIFRA</v>
          </cell>
          <cell r="C97" t="str">
            <v>MIDELT</v>
          </cell>
          <cell r="D97" t="str">
            <v>P.S.P</v>
          </cell>
          <cell r="E97">
            <v>108</v>
          </cell>
        </row>
        <row r="98">
          <cell r="B98" t="str">
            <v/>
          </cell>
          <cell r="C98" t="str">
            <v>KHENIFRA</v>
          </cell>
          <cell r="D98" t="str">
            <v>H.G.P</v>
          </cell>
          <cell r="E98">
            <v>208</v>
          </cell>
        </row>
        <row r="99">
          <cell r="B99" t="str">
            <v>MEKNES-ISMAI.</v>
          </cell>
          <cell r="C99" t="str">
            <v>SIDI SAID</v>
          </cell>
          <cell r="D99" t="str">
            <v>H.S.R</v>
          </cell>
          <cell r="E99">
            <v>336</v>
          </cell>
        </row>
        <row r="100">
          <cell r="B100" t="str">
            <v>MEKNES-MENZEH</v>
          </cell>
          <cell r="C100" t="str">
            <v>MOULAY ISMAIL</v>
          </cell>
          <cell r="D100" t="str">
            <v>H.S.R</v>
          </cell>
          <cell r="E100">
            <v>344</v>
          </cell>
        </row>
        <row r="101">
          <cell r="B101" t="str">
            <v/>
          </cell>
          <cell r="C101" t="str">
            <v>Med V</v>
          </cell>
          <cell r="D101" t="str">
            <v>H.G.R</v>
          </cell>
          <cell r="E101">
            <v>672</v>
          </cell>
        </row>
        <row r="102">
          <cell r="B102" t="str">
            <v>Total région</v>
          </cell>
          <cell r="C102">
            <v>10</v>
          </cell>
          <cell r="E102">
            <v>2339</v>
          </cell>
        </row>
        <row r="103">
          <cell r="B103" t="str">
            <v>BOULEMANE</v>
          </cell>
          <cell r="C103" t="str">
            <v xml:space="preserve">MARCHE VERTE </v>
          </cell>
          <cell r="D103" t="str">
            <v>H.G.P</v>
          </cell>
          <cell r="E103">
            <v>130</v>
          </cell>
        </row>
        <row r="104">
          <cell r="C104" t="str">
            <v>OUTATE EL HAJ</v>
          </cell>
          <cell r="D104" t="str">
            <v>P.S.P</v>
          </cell>
          <cell r="E104">
            <v>34</v>
          </cell>
        </row>
        <row r="105">
          <cell r="B105" t="str">
            <v>FES JDID</v>
          </cell>
          <cell r="C105" t="str">
            <v>AL GHASSANI</v>
          </cell>
          <cell r="D105" t="str">
            <v>H.G.R</v>
          </cell>
          <cell r="E105">
            <v>502</v>
          </cell>
        </row>
        <row r="106">
          <cell r="B106" t="str">
            <v/>
          </cell>
          <cell r="C106" t="str">
            <v>IBN BAITAR</v>
          </cell>
          <cell r="D106" t="str">
            <v>H.S.R *</v>
          </cell>
          <cell r="E106">
            <v>60</v>
          </cell>
        </row>
        <row r="107">
          <cell r="B107" t="str">
            <v>FES MEDINA</v>
          </cell>
          <cell r="C107" t="str">
            <v>OMAR DRISSI</v>
          </cell>
          <cell r="D107" t="str">
            <v>H.S.R</v>
          </cell>
          <cell r="E107">
            <v>162</v>
          </cell>
        </row>
        <row r="108">
          <cell r="B108" t="str">
            <v xml:space="preserve">FES ZOUAGHA </v>
          </cell>
          <cell r="C108" t="str">
            <v>IBN AL HASSAN</v>
          </cell>
          <cell r="D108" t="str">
            <v xml:space="preserve">H.S.R </v>
          </cell>
          <cell r="E108">
            <v>112</v>
          </cell>
        </row>
        <row r="109">
          <cell r="B109" t="str">
            <v/>
          </cell>
          <cell r="C109" t="str">
            <v>IBN AL KHATIB</v>
          </cell>
          <cell r="D109" t="str">
            <v xml:space="preserve">H.G.R </v>
          </cell>
          <cell r="E109">
            <v>546</v>
          </cell>
        </row>
        <row r="110">
          <cell r="B110" t="str">
            <v>FES SEFROU</v>
          </cell>
          <cell r="C110" t="str">
            <v>MOHAMMED V</v>
          </cell>
          <cell r="D110" t="str">
            <v xml:space="preserve">H.G.P </v>
          </cell>
          <cell r="E110">
            <v>120</v>
          </cell>
        </row>
        <row r="111">
          <cell r="B111" t="str">
            <v>Total région</v>
          </cell>
          <cell r="C111">
            <v>8</v>
          </cell>
          <cell r="E111">
            <v>1666</v>
          </cell>
        </row>
        <row r="112">
          <cell r="B112" t="str">
            <v>AL HOCEIMA</v>
          </cell>
          <cell r="C112" t="str">
            <v>MOHAMED V</v>
          </cell>
          <cell r="D112" t="str">
            <v>H.G.P</v>
          </cell>
          <cell r="E112">
            <v>346</v>
          </cell>
        </row>
        <row r="113">
          <cell r="B113" t="str">
            <v>TAOUNATE</v>
          </cell>
          <cell r="C113" t="str">
            <v xml:space="preserve">HASSAN II </v>
          </cell>
          <cell r="D113" t="str">
            <v>P.S.P</v>
          </cell>
          <cell r="E113">
            <v>70</v>
          </cell>
        </row>
        <row r="114">
          <cell r="B114" t="str">
            <v>TAZA</v>
          </cell>
          <cell r="C114" t="str">
            <v>IBNOU ROCHD</v>
          </cell>
          <cell r="D114" t="str">
            <v xml:space="preserve">H.G.P </v>
          </cell>
          <cell r="E114">
            <v>113</v>
          </cell>
        </row>
        <row r="115">
          <cell r="B115" t="str">
            <v/>
          </cell>
          <cell r="C115" t="str">
            <v>IBN BAJA</v>
          </cell>
          <cell r="D115" t="str">
            <v xml:space="preserve">H.G.P </v>
          </cell>
          <cell r="E115">
            <v>343</v>
          </cell>
        </row>
        <row r="116">
          <cell r="B116" t="str">
            <v/>
          </cell>
          <cell r="C116" t="str">
            <v>GUERCIF</v>
          </cell>
          <cell r="D116" t="str">
            <v>P.S.P</v>
          </cell>
          <cell r="E116">
            <v>41</v>
          </cell>
        </row>
        <row r="117">
          <cell r="B117" t="str">
            <v>Total région</v>
          </cell>
          <cell r="C117">
            <v>5</v>
          </cell>
          <cell r="E117">
            <v>913</v>
          </cell>
        </row>
        <row r="118">
          <cell r="B118" t="str">
            <v>CHAOUEN</v>
          </cell>
          <cell r="C118" t="str">
            <v>MOHAMED V</v>
          </cell>
          <cell r="D118" t="str">
            <v xml:space="preserve">H.G.P </v>
          </cell>
          <cell r="E118">
            <v>120</v>
          </cell>
        </row>
        <row r="119">
          <cell r="B119" t="str">
            <v>LARACHE</v>
          </cell>
          <cell r="C119" t="str">
            <v>LALLA MERIEM</v>
          </cell>
          <cell r="D119" t="str">
            <v xml:space="preserve">H.G.P </v>
          </cell>
          <cell r="E119">
            <v>194</v>
          </cell>
        </row>
        <row r="120">
          <cell r="B120" t="str">
            <v/>
          </cell>
          <cell r="C120" t="str">
            <v>KSAR KEBIR</v>
          </cell>
          <cell r="D120" t="str">
            <v>P.S.P</v>
          </cell>
          <cell r="E120">
            <v>105</v>
          </cell>
        </row>
        <row r="121">
          <cell r="B121" t="str">
            <v>TANGER</v>
          </cell>
          <cell r="C121" t="str">
            <v>AL KORTOBI</v>
          </cell>
          <cell r="D121" t="str">
            <v xml:space="preserve">H.G.P </v>
          </cell>
          <cell r="E121">
            <v>105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HOPITAUX"/>
    </sheetNames>
    <sheetDataSet>
      <sheetData sheetId="0">
        <row r="5">
          <cell r="B5" t="str">
            <v>Préféctures</v>
          </cell>
        </row>
        <row r="6">
          <cell r="B6" t="str">
            <v>OUED EDDAHAB</v>
          </cell>
        </row>
        <row r="7">
          <cell r="B7" t="str">
            <v>Total région</v>
          </cell>
        </row>
        <row r="8">
          <cell r="B8" t="str">
            <v>BOUJDOUR</v>
          </cell>
        </row>
        <row r="9">
          <cell r="B9" t="str">
            <v>LAAYOUNE</v>
          </cell>
        </row>
        <row r="10">
          <cell r="B10" t="str">
            <v/>
          </cell>
        </row>
        <row r="11">
          <cell r="B11" t="str">
            <v>Total région</v>
          </cell>
        </row>
        <row r="12">
          <cell r="B12" t="str">
            <v>ESS-EMARA</v>
          </cell>
        </row>
        <row r="13">
          <cell r="B13" t="str">
            <v>GUELMIM</v>
          </cell>
        </row>
        <row r="14">
          <cell r="B14" t="str">
            <v/>
          </cell>
        </row>
        <row r="15">
          <cell r="B15" t="str">
            <v>TANTAN</v>
          </cell>
        </row>
        <row r="16">
          <cell r="B16" t="str">
            <v>Total région</v>
          </cell>
        </row>
        <row r="17">
          <cell r="B17" t="str">
            <v>AGADIR</v>
          </cell>
        </row>
        <row r="18">
          <cell r="B18" t="str">
            <v>INEZGANE</v>
          </cell>
        </row>
        <row r="19">
          <cell r="B19" t="str">
            <v>OUARZAZATE</v>
          </cell>
        </row>
        <row r="20">
          <cell r="B20" t="str">
            <v/>
          </cell>
        </row>
        <row r="21">
          <cell r="B21" t="str">
            <v/>
          </cell>
        </row>
        <row r="22">
          <cell r="B22" t="str">
            <v>TAROUDANTE</v>
          </cell>
        </row>
        <row r="23">
          <cell r="B23" t="str">
            <v>TIZNIT</v>
          </cell>
        </row>
        <row r="24">
          <cell r="B24" t="str">
            <v/>
          </cell>
        </row>
        <row r="25">
          <cell r="B25" t="str">
            <v/>
          </cell>
        </row>
        <row r="26">
          <cell r="B26" t="str">
            <v>ZAGORA</v>
          </cell>
        </row>
        <row r="27">
          <cell r="B27" t="str">
            <v>Total région</v>
          </cell>
        </row>
        <row r="28">
          <cell r="B28" t="str">
            <v>KENITRA</v>
          </cell>
        </row>
        <row r="29">
          <cell r="B29" t="str">
            <v/>
          </cell>
        </row>
        <row r="30">
          <cell r="B30" t="str">
            <v>SIDI KACEM</v>
          </cell>
        </row>
        <row r="31">
          <cell r="B31" t="str">
            <v/>
          </cell>
        </row>
        <row r="32">
          <cell r="B32" t="str">
            <v>Total région</v>
          </cell>
        </row>
        <row r="33">
          <cell r="B33" t="str">
            <v>BENSLIMANE</v>
          </cell>
        </row>
        <row r="34">
          <cell r="B34" t="str">
            <v>KHOURIBGA</v>
          </cell>
        </row>
        <row r="35">
          <cell r="B35" t="str">
            <v/>
          </cell>
        </row>
        <row r="36">
          <cell r="B36" t="str">
            <v>SETTAT</v>
          </cell>
        </row>
        <row r="37">
          <cell r="B37" t="str">
            <v/>
          </cell>
        </row>
        <row r="38">
          <cell r="B38" t="str">
            <v/>
          </cell>
        </row>
        <row r="39">
          <cell r="B39" t="str">
            <v/>
          </cell>
        </row>
        <row r="40">
          <cell r="B40" t="str">
            <v/>
          </cell>
        </row>
        <row r="41">
          <cell r="B41" t="str">
            <v>Total région</v>
          </cell>
        </row>
        <row r="42">
          <cell r="B42" t="str">
            <v>EL KELAA</v>
          </cell>
        </row>
        <row r="43">
          <cell r="B43" t="str">
            <v>ESSAOUIRA</v>
          </cell>
        </row>
        <row r="44">
          <cell r="B44" t="str">
            <v>MARRA-MENARA</v>
          </cell>
        </row>
        <row r="45">
          <cell r="B45" t="str">
            <v/>
          </cell>
        </row>
        <row r="46">
          <cell r="B46" t="str">
            <v/>
          </cell>
        </row>
        <row r="47">
          <cell r="B47" t="str">
            <v/>
          </cell>
        </row>
        <row r="48">
          <cell r="B48" t="str">
            <v>MARRA-MEDINA</v>
          </cell>
        </row>
        <row r="49">
          <cell r="B49" t="str">
            <v/>
          </cell>
        </row>
        <row r="50">
          <cell r="B50" t="str">
            <v>Total région</v>
          </cell>
        </row>
        <row r="51">
          <cell r="B51" t="str">
            <v>FIGUIG</v>
          </cell>
        </row>
        <row r="52">
          <cell r="B52" t="str">
            <v>NADOR</v>
          </cell>
        </row>
        <row r="53">
          <cell r="B53" t="str">
            <v>OUJDA-ANGAD</v>
          </cell>
        </row>
        <row r="54">
          <cell r="B54" t="str">
            <v/>
          </cell>
        </row>
        <row r="55">
          <cell r="B55" t="str">
            <v>BERKANE</v>
          </cell>
        </row>
        <row r="56">
          <cell r="B56" t="str">
            <v>Total région</v>
          </cell>
        </row>
        <row r="57">
          <cell r="B57" t="str">
            <v>BERNO.ZENATA</v>
          </cell>
        </row>
        <row r="58">
          <cell r="B58" t="str">
            <v xml:space="preserve">CASA.B.M'SIK </v>
          </cell>
        </row>
        <row r="59">
          <cell r="B59" t="str">
            <v xml:space="preserve">CASA A.SEBAA </v>
          </cell>
        </row>
        <row r="60">
          <cell r="B60" t="str">
            <v xml:space="preserve">CASA A.CHOCK </v>
          </cell>
        </row>
        <row r="61">
          <cell r="B61" t="str">
            <v>MOHAMMADIA</v>
          </cell>
        </row>
        <row r="62">
          <cell r="B62" t="str">
            <v>CASA-ANFA</v>
          </cell>
        </row>
        <row r="63">
          <cell r="B63" t="str">
            <v/>
          </cell>
        </row>
        <row r="64">
          <cell r="B64" t="str">
            <v/>
          </cell>
        </row>
        <row r="65">
          <cell r="B65" t="str">
            <v/>
          </cell>
        </row>
        <row r="66">
          <cell r="B66" t="str">
            <v>CASA EL FIDA</v>
          </cell>
        </row>
        <row r="67">
          <cell r="B67" t="str">
            <v>Total région</v>
          </cell>
        </row>
        <row r="68">
          <cell r="B68" t="str">
            <v>KHEMISSET</v>
          </cell>
        </row>
        <row r="69">
          <cell r="B69" t="str">
            <v/>
          </cell>
        </row>
        <row r="70">
          <cell r="B70" t="str">
            <v/>
          </cell>
        </row>
        <row r="71">
          <cell r="B71" t="str">
            <v>RABAT</v>
          </cell>
        </row>
        <row r="72">
          <cell r="B72" t="str">
            <v/>
          </cell>
        </row>
        <row r="73">
          <cell r="B73" t="str">
            <v/>
          </cell>
        </row>
        <row r="74">
          <cell r="B74" t="str">
            <v/>
          </cell>
        </row>
        <row r="75">
          <cell r="B75" t="str">
            <v/>
          </cell>
        </row>
        <row r="76">
          <cell r="B76" t="str">
            <v/>
          </cell>
        </row>
        <row r="77">
          <cell r="B77" t="str">
            <v/>
          </cell>
        </row>
        <row r="78">
          <cell r="B78" t="str">
            <v>SALE</v>
          </cell>
        </row>
        <row r="79">
          <cell r="B79" t="str">
            <v/>
          </cell>
        </row>
        <row r="80">
          <cell r="B80" t="str">
            <v/>
          </cell>
        </row>
        <row r="81">
          <cell r="B81" t="str">
            <v>SKHIRAT TEMARA</v>
          </cell>
        </row>
        <row r="82">
          <cell r="B82" t="str">
            <v>Total région</v>
          </cell>
        </row>
        <row r="83">
          <cell r="B83" t="str">
            <v>EL JADIDA</v>
          </cell>
        </row>
        <row r="84">
          <cell r="B84" t="str">
            <v/>
          </cell>
        </row>
        <row r="85">
          <cell r="B85" t="str">
            <v>SAFI</v>
          </cell>
        </row>
        <row r="86">
          <cell r="B86" t="str">
            <v>Total région</v>
          </cell>
        </row>
        <row r="87">
          <cell r="B87" t="str">
            <v>AZILAL</v>
          </cell>
        </row>
        <row r="88">
          <cell r="B88" t="str">
            <v>BENI MELLAL</v>
          </cell>
        </row>
        <row r="89">
          <cell r="B89" t="str">
            <v/>
          </cell>
        </row>
        <row r="90">
          <cell r="B90" t="str">
            <v/>
          </cell>
        </row>
        <row r="91">
          <cell r="B91" t="str">
            <v>Total région</v>
          </cell>
        </row>
        <row r="92">
          <cell r="B92" t="str">
            <v>ERRACHIDIA</v>
          </cell>
        </row>
        <row r="93">
          <cell r="B93" t="str">
            <v/>
          </cell>
        </row>
        <row r="94">
          <cell r="B94" t="str">
            <v/>
          </cell>
        </row>
        <row r="95">
          <cell r="B95" t="str">
            <v/>
          </cell>
        </row>
        <row r="96">
          <cell r="B96" t="str">
            <v>IFRANE</v>
          </cell>
        </row>
        <row r="97">
          <cell r="B97" t="str">
            <v>KHENIFRA</v>
          </cell>
        </row>
        <row r="98">
          <cell r="B98" t="str">
            <v/>
          </cell>
        </row>
        <row r="99">
          <cell r="B99" t="str">
            <v>MEKNES-ISMAI.</v>
          </cell>
        </row>
        <row r="100">
          <cell r="B100" t="str">
            <v>MEKNES-MENZEH</v>
          </cell>
        </row>
        <row r="101">
          <cell r="B101" t="str">
            <v/>
          </cell>
        </row>
        <row r="102">
          <cell r="B102" t="str">
            <v>Total région</v>
          </cell>
        </row>
        <row r="103">
          <cell r="B103" t="str">
            <v>BOULEMANE</v>
          </cell>
        </row>
        <row r="105">
          <cell r="B105" t="str">
            <v>FES JDID</v>
          </cell>
        </row>
        <row r="106">
          <cell r="B106" t="str">
            <v/>
          </cell>
        </row>
        <row r="107">
          <cell r="B107" t="str">
            <v>FES MEDINA</v>
          </cell>
        </row>
        <row r="108">
          <cell r="B108" t="str">
            <v xml:space="preserve">FES ZOUAGHA </v>
          </cell>
        </row>
        <row r="109">
          <cell r="B109" t="str">
            <v/>
          </cell>
        </row>
        <row r="110">
          <cell r="B110" t="str">
            <v>FES SEFROU</v>
          </cell>
        </row>
        <row r="111">
          <cell r="B111" t="str">
            <v>Total région</v>
          </cell>
        </row>
        <row r="112">
          <cell r="B112" t="str">
            <v>AL HOCEIMA</v>
          </cell>
        </row>
        <row r="113">
          <cell r="B113" t="str">
            <v>TAOUNATE</v>
          </cell>
        </row>
        <row r="114">
          <cell r="B114" t="str">
            <v>TAZA</v>
          </cell>
        </row>
        <row r="115">
          <cell r="B115" t="str">
            <v/>
          </cell>
        </row>
        <row r="116">
          <cell r="B116" t="str">
            <v/>
          </cell>
        </row>
        <row r="117">
          <cell r="B117" t="str">
            <v>Total région</v>
          </cell>
        </row>
        <row r="118">
          <cell r="B118" t="str">
            <v>CHAOUEN</v>
          </cell>
        </row>
        <row r="119">
          <cell r="B119" t="str">
            <v>LARACHE</v>
          </cell>
        </row>
        <row r="120">
          <cell r="B120" t="str">
            <v/>
          </cell>
        </row>
        <row r="121">
          <cell r="B121" t="str">
            <v>TANGER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HOPITAUX"/>
    </sheetNames>
    <sheetDataSet>
      <sheetData sheetId="0">
        <row r="48">
          <cell r="C48" t="str">
            <v>Assalama</v>
          </cell>
        </row>
        <row r="49">
          <cell r="C49" t="str">
            <v xml:space="preserve">Benguerir </v>
          </cell>
        </row>
        <row r="50">
          <cell r="C50" t="str">
            <v>SidiMed Ben Abdellah</v>
          </cell>
        </row>
        <row r="51">
          <cell r="C51" t="str">
            <v>El Razi</v>
          </cell>
        </row>
        <row r="52">
          <cell r="C52" t="str">
            <v>Ibn Nafis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au1" displayName="Tableau1" ref="A10:D21" totalsRowShown="0" headerRowDxfId="9" dataDxfId="8">
  <tableColumns count="4">
    <tableColumn id="1" name="Cause de décès" dataDxfId="7"/>
    <tableColumn id="4" name="نسبة الوفيات %" dataDxfId="6"/>
    <tableColumn id="5" name="الرتبة" dataDxfId="5"/>
    <tableColumn id="6" name="سبب الوفاة" dataDxfId="4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au13" displayName="Tableau13" ref="A28:D39" totalsRowShown="0">
  <tableColumns count="4">
    <tableColumn id="1" name="Cause de décès" dataDxfId="3"/>
    <tableColumn id="4" name="نسبة الوفيات %" dataDxfId="2"/>
    <tableColumn id="5" name="الرتبة" dataDxfId="1"/>
    <tableColumn id="6" name="سبب الوفاة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27:G34"/>
  <sheetViews>
    <sheetView showGridLines="0" view="pageLayout" topLeftCell="A17" zoomScaleSheetLayoutView="137" workbookViewId="0">
      <selection activeCell="H24" sqref="H24"/>
    </sheetView>
  </sheetViews>
  <sheetFormatPr baseColWidth="10" defaultColWidth="10.28515625" defaultRowHeight="12.75"/>
  <cols>
    <col min="1" max="10" width="16.7109375" style="697" customWidth="1"/>
    <col min="11" max="256" width="10.28515625" style="697"/>
    <col min="257" max="266" width="16.7109375" style="697" customWidth="1"/>
    <col min="267" max="512" width="10.28515625" style="697"/>
    <col min="513" max="522" width="16.7109375" style="697" customWidth="1"/>
    <col min="523" max="768" width="10.28515625" style="697"/>
    <col min="769" max="778" width="16.7109375" style="697" customWidth="1"/>
    <col min="779" max="1024" width="10.28515625" style="697"/>
    <col min="1025" max="1034" width="16.7109375" style="697" customWidth="1"/>
    <col min="1035" max="1280" width="10.28515625" style="697"/>
    <col min="1281" max="1290" width="16.7109375" style="697" customWidth="1"/>
    <col min="1291" max="1536" width="10.28515625" style="697"/>
    <col min="1537" max="1546" width="16.7109375" style="697" customWidth="1"/>
    <col min="1547" max="1792" width="10.28515625" style="697"/>
    <col min="1793" max="1802" width="16.7109375" style="697" customWidth="1"/>
    <col min="1803" max="2048" width="10.28515625" style="697"/>
    <col min="2049" max="2058" width="16.7109375" style="697" customWidth="1"/>
    <col min="2059" max="2304" width="10.28515625" style="697"/>
    <col min="2305" max="2314" width="16.7109375" style="697" customWidth="1"/>
    <col min="2315" max="2560" width="10.28515625" style="697"/>
    <col min="2561" max="2570" width="16.7109375" style="697" customWidth="1"/>
    <col min="2571" max="2816" width="10.28515625" style="697"/>
    <col min="2817" max="2826" width="16.7109375" style="697" customWidth="1"/>
    <col min="2827" max="3072" width="10.28515625" style="697"/>
    <col min="3073" max="3082" width="16.7109375" style="697" customWidth="1"/>
    <col min="3083" max="3328" width="10.28515625" style="697"/>
    <col min="3329" max="3338" width="16.7109375" style="697" customWidth="1"/>
    <col min="3339" max="3584" width="10.28515625" style="697"/>
    <col min="3585" max="3594" width="16.7109375" style="697" customWidth="1"/>
    <col min="3595" max="3840" width="10.28515625" style="697"/>
    <col min="3841" max="3850" width="16.7109375" style="697" customWidth="1"/>
    <col min="3851" max="4096" width="10.28515625" style="697"/>
    <col min="4097" max="4106" width="16.7109375" style="697" customWidth="1"/>
    <col min="4107" max="4352" width="10.28515625" style="697"/>
    <col min="4353" max="4362" width="16.7109375" style="697" customWidth="1"/>
    <col min="4363" max="4608" width="10.28515625" style="697"/>
    <col min="4609" max="4618" width="16.7109375" style="697" customWidth="1"/>
    <col min="4619" max="4864" width="10.28515625" style="697"/>
    <col min="4865" max="4874" width="16.7109375" style="697" customWidth="1"/>
    <col min="4875" max="5120" width="10.28515625" style="697"/>
    <col min="5121" max="5130" width="16.7109375" style="697" customWidth="1"/>
    <col min="5131" max="5376" width="10.28515625" style="697"/>
    <col min="5377" max="5386" width="16.7109375" style="697" customWidth="1"/>
    <col min="5387" max="5632" width="10.28515625" style="697"/>
    <col min="5633" max="5642" width="16.7109375" style="697" customWidth="1"/>
    <col min="5643" max="5888" width="10.28515625" style="697"/>
    <col min="5889" max="5898" width="16.7109375" style="697" customWidth="1"/>
    <col min="5899" max="6144" width="10.28515625" style="697"/>
    <col min="6145" max="6154" width="16.7109375" style="697" customWidth="1"/>
    <col min="6155" max="6400" width="10.28515625" style="697"/>
    <col min="6401" max="6410" width="16.7109375" style="697" customWidth="1"/>
    <col min="6411" max="6656" width="10.28515625" style="697"/>
    <col min="6657" max="6666" width="16.7109375" style="697" customWidth="1"/>
    <col min="6667" max="6912" width="10.28515625" style="697"/>
    <col min="6913" max="6922" width="16.7109375" style="697" customWidth="1"/>
    <col min="6923" max="7168" width="10.28515625" style="697"/>
    <col min="7169" max="7178" width="16.7109375" style="697" customWidth="1"/>
    <col min="7179" max="7424" width="10.28515625" style="697"/>
    <col min="7425" max="7434" width="16.7109375" style="697" customWidth="1"/>
    <col min="7435" max="7680" width="10.28515625" style="697"/>
    <col min="7681" max="7690" width="16.7109375" style="697" customWidth="1"/>
    <col min="7691" max="7936" width="10.28515625" style="697"/>
    <col min="7937" max="7946" width="16.7109375" style="697" customWidth="1"/>
    <col min="7947" max="8192" width="10.28515625" style="697"/>
    <col min="8193" max="8202" width="16.7109375" style="697" customWidth="1"/>
    <col min="8203" max="8448" width="10.28515625" style="697"/>
    <col min="8449" max="8458" width="16.7109375" style="697" customWidth="1"/>
    <col min="8459" max="8704" width="10.28515625" style="697"/>
    <col min="8705" max="8714" width="16.7109375" style="697" customWidth="1"/>
    <col min="8715" max="8960" width="10.28515625" style="697"/>
    <col min="8961" max="8970" width="16.7109375" style="697" customWidth="1"/>
    <col min="8971" max="9216" width="10.28515625" style="697"/>
    <col min="9217" max="9226" width="16.7109375" style="697" customWidth="1"/>
    <col min="9227" max="9472" width="10.28515625" style="697"/>
    <col min="9473" max="9482" width="16.7109375" style="697" customWidth="1"/>
    <col min="9483" max="9728" width="10.28515625" style="697"/>
    <col min="9729" max="9738" width="16.7109375" style="697" customWidth="1"/>
    <col min="9739" max="9984" width="10.28515625" style="697"/>
    <col min="9985" max="9994" width="16.7109375" style="697" customWidth="1"/>
    <col min="9995" max="10240" width="10.28515625" style="697"/>
    <col min="10241" max="10250" width="16.7109375" style="697" customWidth="1"/>
    <col min="10251" max="10496" width="10.28515625" style="697"/>
    <col min="10497" max="10506" width="16.7109375" style="697" customWidth="1"/>
    <col min="10507" max="10752" width="10.28515625" style="697"/>
    <col min="10753" max="10762" width="16.7109375" style="697" customWidth="1"/>
    <col min="10763" max="11008" width="10.28515625" style="697"/>
    <col min="11009" max="11018" width="16.7109375" style="697" customWidth="1"/>
    <col min="11019" max="11264" width="10.28515625" style="697"/>
    <col min="11265" max="11274" width="16.7109375" style="697" customWidth="1"/>
    <col min="11275" max="11520" width="10.28515625" style="697"/>
    <col min="11521" max="11530" width="16.7109375" style="697" customWidth="1"/>
    <col min="11531" max="11776" width="10.28515625" style="697"/>
    <col min="11777" max="11786" width="16.7109375" style="697" customWidth="1"/>
    <col min="11787" max="12032" width="10.28515625" style="697"/>
    <col min="12033" max="12042" width="16.7109375" style="697" customWidth="1"/>
    <col min="12043" max="12288" width="10.28515625" style="697"/>
    <col min="12289" max="12298" width="16.7109375" style="697" customWidth="1"/>
    <col min="12299" max="12544" width="10.28515625" style="697"/>
    <col min="12545" max="12554" width="16.7109375" style="697" customWidth="1"/>
    <col min="12555" max="12800" width="10.28515625" style="697"/>
    <col min="12801" max="12810" width="16.7109375" style="697" customWidth="1"/>
    <col min="12811" max="13056" width="10.28515625" style="697"/>
    <col min="13057" max="13066" width="16.7109375" style="697" customWidth="1"/>
    <col min="13067" max="13312" width="10.28515625" style="697"/>
    <col min="13313" max="13322" width="16.7109375" style="697" customWidth="1"/>
    <col min="13323" max="13568" width="10.28515625" style="697"/>
    <col min="13569" max="13578" width="16.7109375" style="697" customWidth="1"/>
    <col min="13579" max="13824" width="10.28515625" style="697"/>
    <col min="13825" max="13834" width="16.7109375" style="697" customWidth="1"/>
    <col min="13835" max="14080" width="10.28515625" style="697"/>
    <col min="14081" max="14090" width="16.7109375" style="697" customWidth="1"/>
    <col min="14091" max="14336" width="10.28515625" style="697"/>
    <col min="14337" max="14346" width="16.7109375" style="697" customWidth="1"/>
    <col min="14347" max="14592" width="10.28515625" style="697"/>
    <col min="14593" max="14602" width="16.7109375" style="697" customWidth="1"/>
    <col min="14603" max="14848" width="10.28515625" style="697"/>
    <col min="14849" max="14858" width="16.7109375" style="697" customWidth="1"/>
    <col min="14859" max="15104" width="10.28515625" style="697"/>
    <col min="15105" max="15114" width="16.7109375" style="697" customWidth="1"/>
    <col min="15115" max="15360" width="10.28515625" style="697"/>
    <col min="15361" max="15370" width="16.7109375" style="697" customWidth="1"/>
    <col min="15371" max="15616" width="10.28515625" style="697"/>
    <col min="15617" max="15626" width="16.7109375" style="697" customWidth="1"/>
    <col min="15627" max="15872" width="10.28515625" style="697"/>
    <col min="15873" max="15882" width="16.7109375" style="697" customWidth="1"/>
    <col min="15883" max="16128" width="10.28515625" style="697"/>
    <col min="16129" max="16138" width="16.7109375" style="697" customWidth="1"/>
    <col min="16139" max="16384" width="10.28515625" style="697"/>
  </cols>
  <sheetData>
    <row r="27" spans="1:7" ht="37.5">
      <c r="A27" s="1054" t="s">
        <v>624</v>
      </c>
      <c r="B27" s="1054"/>
      <c r="C27" s="1054"/>
      <c r="D27" s="1054"/>
      <c r="E27" s="1054"/>
      <c r="F27" s="1054"/>
      <c r="G27" s="696"/>
    </row>
    <row r="28" spans="1:7" ht="12" customHeight="1"/>
    <row r="29" spans="1:7" ht="49.5">
      <c r="A29" s="1055" t="s">
        <v>625</v>
      </c>
      <c r="B29" s="1055"/>
      <c r="C29" s="1055"/>
      <c r="D29" s="1055"/>
      <c r="E29" s="1055"/>
      <c r="F29" s="1055"/>
      <c r="G29" s="698"/>
    </row>
    <row r="30" spans="1:7" ht="12" customHeight="1"/>
    <row r="31" spans="1:7" ht="12" customHeight="1"/>
    <row r="32" spans="1:7" ht="25.5">
      <c r="A32" s="1056" t="s">
        <v>626</v>
      </c>
      <c r="B32" s="1056"/>
      <c r="C32" s="1056"/>
      <c r="D32" s="1056"/>
      <c r="E32" s="1056"/>
      <c r="F32" s="1056"/>
      <c r="G32" s="699"/>
    </row>
    <row r="34" spans="1:7" ht="37.5">
      <c r="A34" s="1054" t="s">
        <v>627</v>
      </c>
      <c r="B34" s="1054"/>
      <c r="C34" s="1054"/>
      <c r="D34" s="1054"/>
      <c r="E34" s="1054"/>
      <c r="F34" s="1054"/>
      <c r="G34" s="696"/>
    </row>
  </sheetData>
  <mergeCells count="4">
    <mergeCell ref="A27:F27"/>
    <mergeCell ref="A29:F29"/>
    <mergeCell ref="A32:F32"/>
    <mergeCell ref="A34:F34"/>
  </mergeCells>
  <pageMargins left="0.78740157480314965" right="0.78740157480314965" top="1.1811023622047245" bottom="1.1811023622047245" header="0.51181102362204722" footer="0.51181102362204722"/>
  <pageSetup paperSize="9" scale="7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</sheetPr>
  <dimension ref="A1:F127"/>
  <sheetViews>
    <sheetView showGridLines="0" view="pageLayout" topLeftCell="A124" zoomScaleSheetLayoutView="80" workbookViewId="0">
      <selection activeCell="B17" sqref="B17"/>
    </sheetView>
  </sheetViews>
  <sheetFormatPr baseColWidth="10" defaultColWidth="10.28515625" defaultRowHeight="12.75"/>
  <cols>
    <col min="1" max="1" width="27.85546875" style="209" customWidth="1"/>
    <col min="2" max="2" width="17.85546875" style="222" customWidth="1"/>
    <col min="3" max="3" width="16.140625" style="222" customWidth="1"/>
    <col min="4" max="4" width="11.140625" style="222" customWidth="1"/>
    <col min="5" max="5" width="40.28515625" style="209" customWidth="1"/>
    <col min="6" max="6" width="4.7109375" style="209" customWidth="1"/>
    <col min="7" max="253" width="10.28515625" style="209"/>
    <col min="254" max="254" width="37.7109375" style="209" customWidth="1"/>
    <col min="255" max="256" width="16.7109375" style="209" customWidth="1"/>
    <col min="257" max="257" width="37.7109375" style="209" customWidth="1"/>
    <col min="258" max="258" width="4.7109375" style="209" customWidth="1"/>
    <col min="259" max="509" width="10.28515625" style="209"/>
    <col min="510" max="510" width="37.7109375" style="209" customWidth="1"/>
    <col min="511" max="512" width="16.7109375" style="209" customWidth="1"/>
    <col min="513" max="513" width="37.7109375" style="209" customWidth="1"/>
    <col min="514" max="514" width="4.7109375" style="209" customWidth="1"/>
    <col min="515" max="765" width="10.28515625" style="209"/>
    <col min="766" max="766" width="37.7109375" style="209" customWidth="1"/>
    <col min="767" max="768" width="16.7109375" style="209" customWidth="1"/>
    <col min="769" max="769" width="37.7109375" style="209" customWidth="1"/>
    <col min="770" max="770" width="4.7109375" style="209" customWidth="1"/>
    <col min="771" max="1021" width="10.28515625" style="209"/>
    <col min="1022" max="1022" width="37.7109375" style="209" customWidth="1"/>
    <col min="1023" max="1024" width="16.7109375" style="209" customWidth="1"/>
    <col min="1025" max="1025" width="37.7109375" style="209" customWidth="1"/>
    <col min="1026" max="1026" width="4.7109375" style="209" customWidth="1"/>
    <col min="1027" max="1277" width="10.28515625" style="209"/>
    <col min="1278" max="1278" width="37.7109375" style="209" customWidth="1"/>
    <col min="1279" max="1280" width="16.7109375" style="209" customWidth="1"/>
    <col min="1281" max="1281" width="37.7109375" style="209" customWidth="1"/>
    <col min="1282" max="1282" width="4.7109375" style="209" customWidth="1"/>
    <col min="1283" max="1533" width="10.28515625" style="209"/>
    <col min="1534" max="1534" width="37.7109375" style="209" customWidth="1"/>
    <col min="1535" max="1536" width="16.7109375" style="209" customWidth="1"/>
    <col min="1537" max="1537" width="37.7109375" style="209" customWidth="1"/>
    <col min="1538" max="1538" width="4.7109375" style="209" customWidth="1"/>
    <col min="1539" max="1789" width="10.28515625" style="209"/>
    <col min="1790" max="1790" width="37.7109375" style="209" customWidth="1"/>
    <col min="1791" max="1792" width="16.7109375" style="209" customWidth="1"/>
    <col min="1793" max="1793" width="37.7109375" style="209" customWidth="1"/>
    <col min="1794" max="1794" width="4.7109375" style="209" customWidth="1"/>
    <col min="1795" max="2045" width="10.28515625" style="209"/>
    <col min="2046" max="2046" width="37.7109375" style="209" customWidth="1"/>
    <col min="2047" max="2048" width="16.7109375" style="209" customWidth="1"/>
    <col min="2049" max="2049" width="37.7109375" style="209" customWidth="1"/>
    <col min="2050" max="2050" width="4.7109375" style="209" customWidth="1"/>
    <col min="2051" max="2301" width="10.28515625" style="209"/>
    <col min="2302" max="2302" width="37.7109375" style="209" customWidth="1"/>
    <col min="2303" max="2304" width="16.7109375" style="209" customWidth="1"/>
    <col min="2305" max="2305" width="37.7109375" style="209" customWidth="1"/>
    <col min="2306" max="2306" width="4.7109375" style="209" customWidth="1"/>
    <col min="2307" max="2557" width="10.28515625" style="209"/>
    <col min="2558" max="2558" width="37.7109375" style="209" customWidth="1"/>
    <col min="2559" max="2560" width="16.7109375" style="209" customWidth="1"/>
    <col min="2561" max="2561" width="37.7109375" style="209" customWidth="1"/>
    <col min="2562" max="2562" width="4.7109375" style="209" customWidth="1"/>
    <col min="2563" max="2813" width="10.28515625" style="209"/>
    <col min="2814" max="2814" width="37.7109375" style="209" customWidth="1"/>
    <col min="2815" max="2816" width="16.7109375" style="209" customWidth="1"/>
    <col min="2817" max="2817" width="37.7109375" style="209" customWidth="1"/>
    <col min="2818" max="2818" width="4.7109375" style="209" customWidth="1"/>
    <col min="2819" max="3069" width="10.28515625" style="209"/>
    <col min="3070" max="3070" width="37.7109375" style="209" customWidth="1"/>
    <col min="3071" max="3072" width="16.7109375" style="209" customWidth="1"/>
    <col min="3073" max="3073" width="37.7109375" style="209" customWidth="1"/>
    <col min="3074" max="3074" width="4.7109375" style="209" customWidth="1"/>
    <col min="3075" max="3325" width="10.28515625" style="209"/>
    <col min="3326" max="3326" width="37.7109375" style="209" customWidth="1"/>
    <col min="3327" max="3328" width="16.7109375" style="209" customWidth="1"/>
    <col min="3329" max="3329" width="37.7109375" style="209" customWidth="1"/>
    <col min="3330" max="3330" width="4.7109375" style="209" customWidth="1"/>
    <col min="3331" max="3581" width="10.28515625" style="209"/>
    <col min="3582" max="3582" width="37.7109375" style="209" customWidth="1"/>
    <col min="3583" max="3584" width="16.7109375" style="209" customWidth="1"/>
    <col min="3585" max="3585" width="37.7109375" style="209" customWidth="1"/>
    <col min="3586" max="3586" width="4.7109375" style="209" customWidth="1"/>
    <col min="3587" max="3837" width="10.28515625" style="209"/>
    <col min="3838" max="3838" width="37.7109375" style="209" customWidth="1"/>
    <col min="3839" max="3840" width="16.7109375" style="209" customWidth="1"/>
    <col min="3841" max="3841" width="37.7109375" style="209" customWidth="1"/>
    <col min="3842" max="3842" width="4.7109375" style="209" customWidth="1"/>
    <col min="3843" max="4093" width="10.28515625" style="209"/>
    <col min="4094" max="4094" width="37.7109375" style="209" customWidth="1"/>
    <col min="4095" max="4096" width="16.7109375" style="209" customWidth="1"/>
    <col min="4097" max="4097" width="37.7109375" style="209" customWidth="1"/>
    <col min="4098" max="4098" width="4.7109375" style="209" customWidth="1"/>
    <col min="4099" max="4349" width="10.28515625" style="209"/>
    <col min="4350" max="4350" width="37.7109375" style="209" customWidth="1"/>
    <col min="4351" max="4352" width="16.7109375" style="209" customWidth="1"/>
    <col min="4353" max="4353" width="37.7109375" style="209" customWidth="1"/>
    <col min="4354" max="4354" width="4.7109375" style="209" customWidth="1"/>
    <col min="4355" max="4605" width="10.28515625" style="209"/>
    <col min="4606" max="4606" width="37.7109375" style="209" customWidth="1"/>
    <col min="4607" max="4608" width="16.7109375" style="209" customWidth="1"/>
    <col min="4609" max="4609" width="37.7109375" style="209" customWidth="1"/>
    <col min="4610" max="4610" width="4.7109375" style="209" customWidth="1"/>
    <col min="4611" max="4861" width="10.28515625" style="209"/>
    <col min="4862" max="4862" width="37.7109375" style="209" customWidth="1"/>
    <col min="4863" max="4864" width="16.7109375" style="209" customWidth="1"/>
    <col min="4865" max="4865" width="37.7109375" style="209" customWidth="1"/>
    <col min="4866" max="4866" width="4.7109375" style="209" customWidth="1"/>
    <col min="4867" max="5117" width="10.28515625" style="209"/>
    <col min="5118" max="5118" width="37.7109375" style="209" customWidth="1"/>
    <col min="5119" max="5120" width="16.7109375" style="209" customWidth="1"/>
    <col min="5121" max="5121" width="37.7109375" style="209" customWidth="1"/>
    <col min="5122" max="5122" width="4.7109375" style="209" customWidth="1"/>
    <col min="5123" max="5373" width="10.28515625" style="209"/>
    <col min="5374" max="5374" width="37.7109375" style="209" customWidth="1"/>
    <col min="5375" max="5376" width="16.7109375" style="209" customWidth="1"/>
    <col min="5377" max="5377" width="37.7109375" style="209" customWidth="1"/>
    <col min="5378" max="5378" width="4.7109375" style="209" customWidth="1"/>
    <col min="5379" max="5629" width="10.28515625" style="209"/>
    <col min="5630" max="5630" width="37.7109375" style="209" customWidth="1"/>
    <col min="5631" max="5632" width="16.7109375" style="209" customWidth="1"/>
    <col min="5633" max="5633" width="37.7109375" style="209" customWidth="1"/>
    <col min="5634" max="5634" width="4.7109375" style="209" customWidth="1"/>
    <col min="5635" max="5885" width="10.28515625" style="209"/>
    <col min="5886" max="5886" width="37.7109375" style="209" customWidth="1"/>
    <col min="5887" max="5888" width="16.7109375" style="209" customWidth="1"/>
    <col min="5889" max="5889" width="37.7109375" style="209" customWidth="1"/>
    <col min="5890" max="5890" width="4.7109375" style="209" customWidth="1"/>
    <col min="5891" max="6141" width="10.28515625" style="209"/>
    <col min="6142" max="6142" width="37.7109375" style="209" customWidth="1"/>
    <col min="6143" max="6144" width="16.7109375" style="209" customWidth="1"/>
    <col min="6145" max="6145" width="37.7109375" style="209" customWidth="1"/>
    <col min="6146" max="6146" width="4.7109375" style="209" customWidth="1"/>
    <col min="6147" max="6397" width="10.28515625" style="209"/>
    <col min="6398" max="6398" width="37.7109375" style="209" customWidth="1"/>
    <col min="6399" max="6400" width="16.7109375" style="209" customWidth="1"/>
    <col min="6401" max="6401" width="37.7109375" style="209" customWidth="1"/>
    <col min="6402" max="6402" width="4.7109375" style="209" customWidth="1"/>
    <col min="6403" max="6653" width="10.28515625" style="209"/>
    <col min="6654" max="6654" width="37.7109375" style="209" customWidth="1"/>
    <col min="6655" max="6656" width="16.7109375" style="209" customWidth="1"/>
    <col min="6657" max="6657" width="37.7109375" style="209" customWidth="1"/>
    <col min="6658" max="6658" width="4.7109375" style="209" customWidth="1"/>
    <col min="6659" max="6909" width="10.28515625" style="209"/>
    <col min="6910" max="6910" width="37.7109375" style="209" customWidth="1"/>
    <col min="6911" max="6912" width="16.7109375" style="209" customWidth="1"/>
    <col min="6913" max="6913" width="37.7109375" style="209" customWidth="1"/>
    <col min="6914" max="6914" width="4.7109375" style="209" customWidth="1"/>
    <col min="6915" max="7165" width="10.28515625" style="209"/>
    <col min="7166" max="7166" width="37.7109375" style="209" customWidth="1"/>
    <col min="7167" max="7168" width="16.7109375" style="209" customWidth="1"/>
    <col min="7169" max="7169" width="37.7109375" style="209" customWidth="1"/>
    <col min="7170" max="7170" width="4.7109375" style="209" customWidth="1"/>
    <col min="7171" max="7421" width="10.28515625" style="209"/>
    <col min="7422" max="7422" width="37.7109375" style="209" customWidth="1"/>
    <col min="7423" max="7424" width="16.7109375" style="209" customWidth="1"/>
    <col min="7425" max="7425" width="37.7109375" style="209" customWidth="1"/>
    <col min="7426" max="7426" width="4.7109375" style="209" customWidth="1"/>
    <col min="7427" max="7677" width="10.28515625" style="209"/>
    <col min="7678" max="7678" width="37.7109375" style="209" customWidth="1"/>
    <col min="7679" max="7680" width="16.7109375" style="209" customWidth="1"/>
    <col min="7681" max="7681" width="37.7109375" style="209" customWidth="1"/>
    <col min="7682" max="7682" width="4.7109375" style="209" customWidth="1"/>
    <col min="7683" max="7933" width="10.28515625" style="209"/>
    <col min="7934" max="7934" width="37.7109375" style="209" customWidth="1"/>
    <col min="7935" max="7936" width="16.7109375" style="209" customWidth="1"/>
    <col min="7937" max="7937" width="37.7109375" style="209" customWidth="1"/>
    <col min="7938" max="7938" width="4.7109375" style="209" customWidth="1"/>
    <col min="7939" max="8189" width="10.28515625" style="209"/>
    <col min="8190" max="8190" width="37.7109375" style="209" customWidth="1"/>
    <col min="8191" max="8192" width="16.7109375" style="209" customWidth="1"/>
    <col min="8193" max="8193" width="37.7109375" style="209" customWidth="1"/>
    <col min="8194" max="8194" width="4.7109375" style="209" customWidth="1"/>
    <col min="8195" max="8445" width="10.28515625" style="209"/>
    <col min="8446" max="8446" width="37.7109375" style="209" customWidth="1"/>
    <col min="8447" max="8448" width="16.7109375" style="209" customWidth="1"/>
    <col min="8449" max="8449" width="37.7109375" style="209" customWidth="1"/>
    <col min="8450" max="8450" width="4.7109375" style="209" customWidth="1"/>
    <col min="8451" max="8701" width="10.28515625" style="209"/>
    <col min="8702" max="8702" width="37.7109375" style="209" customWidth="1"/>
    <col min="8703" max="8704" width="16.7109375" style="209" customWidth="1"/>
    <col min="8705" max="8705" width="37.7109375" style="209" customWidth="1"/>
    <col min="8706" max="8706" width="4.7109375" style="209" customWidth="1"/>
    <col min="8707" max="8957" width="10.28515625" style="209"/>
    <col min="8958" max="8958" width="37.7109375" style="209" customWidth="1"/>
    <col min="8959" max="8960" width="16.7109375" style="209" customWidth="1"/>
    <col min="8961" max="8961" width="37.7109375" style="209" customWidth="1"/>
    <col min="8962" max="8962" width="4.7109375" style="209" customWidth="1"/>
    <col min="8963" max="9213" width="10.28515625" style="209"/>
    <col min="9214" max="9214" width="37.7109375" style="209" customWidth="1"/>
    <col min="9215" max="9216" width="16.7109375" style="209" customWidth="1"/>
    <col min="9217" max="9217" width="37.7109375" style="209" customWidth="1"/>
    <col min="9218" max="9218" width="4.7109375" style="209" customWidth="1"/>
    <col min="9219" max="9469" width="10.28515625" style="209"/>
    <col min="9470" max="9470" width="37.7109375" style="209" customWidth="1"/>
    <col min="9471" max="9472" width="16.7109375" style="209" customWidth="1"/>
    <col min="9473" max="9473" width="37.7109375" style="209" customWidth="1"/>
    <col min="9474" max="9474" width="4.7109375" style="209" customWidth="1"/>
    <col min="9475" max="9725" width="10.28515625" style="209"/>
    <col min="9726" max="9726" width="37.7109375" style="209" customWidth="1"/>
    <col min="9727" max="9728" width="16.7109375" style="209" customWidth="1"/>
    <col min="9729" max="9729" width="37.7109375" style="209" customWidth="1"/>
    <col min="9730" max="9730" width="4.7109375" style="209" customWidth="1"/>
    <col min="9731" max="9981" width="10.28515625" style="209"/>
    <col min="9982" max="9982" width="37.7109375" style="209" customWidth="1"/>
    <col min="9983" max="9984" width="16.7109375" style="209" customWidth="1"/>
    <col min="9985" max="9985" width="37.7109375" style="209" customWidth="1"/>
    <col min="9986" max="9986" width="4.7109375" style="209" customWidth="1"/>
    <col min="9987" max="10237" width="10.28515625" style="209"/>
    <col min="10238" max="10238" width="37.7109375" style="209" customWidth="1"/>
    <col min="10239" max="10240" width="16.7109375" style="209" customWidth="1"/>
    <col min="10241" max="10241" width="37.7109375" style="209" customWidth="1"/>
    <col min="10242" max="10242" width="4.7109375" style="209" customWidth="1"/>
    <col min="10243" max="10493" width="10.28515625" style="209"/>
    <col min="10494" max="10494" width="37.7109375" style="209" customWidth="1"/>
    <col min="10495" max="10496" width="16.7109375" style="209" customWidth="1"/>
    <col min="10497" max="10497" width="37.7109375" style="209" customWidth="1"/>
    <col min="10498" max="10498" width="4.7109375" style="209" customWidth="1"/>
    <col min="10499" max="10749" width="10.28515625" style="209"/>
    <col min="10750" max="10750" width="37.7109375" style="209" customWidth="1"/>
    <col min="10751" max="10752" width="16.7109375" style="209" customWidth="1"/>
    <col min="10753" max="10753" width="37.7109375" style="209" customWidth="1"/>
    <col min="10754" max="10754" width="4.7109375" style="209" customWidth="1"/>
    <col min="10755" max="11005" width="10.28515625" style="209"/>
    <col min="11006" max="11006" width="37.7109375" style="209" customWidth="1"/>
    <col min="11007" max="11008" width="16.7109375" style="209" customWidth="1"/>
    <col min="11009" max="11009" width="37.7109375" style="209" customWidth="1"/>
    <col min="11010" max="11010" width="4.7109375" style="209" customWidth="1"/>
    <col min="11011" max="11261" width="10.28515625" style="209"/>
    <col min="11262" max="11262" width="37.7109375" style="209" customWidth="1"/>
    <col min="11263" max="11264" width="16.7109375" style="209" customWidth="1"/>
    <col min="11265" max="11265" width="37.7109375" style="209" customWidth="1"/>
    <col min="11266" max="11266" width="4.7109375" style="209" customWidth="1"/>
    <col min="11267" max="11517" width="10.28515625" style="209"/>
    <col min="11518" max="11518" width="37.7109375" style="209" customWidth="1"/>
    <col min="11519" max="11520" width="16.7109375" style="209" customWidth="1"/>
    <col min="11521" max="11521" width="37.7109375" style="209" customWidth="1"/>
    <col min="11522" max="11522" width="4.7109375" style="209" customWidth="1"/>
    <col min="11523" max="11773" width="10.28515625" style="209"/>
    <col min="11774" max="11774" width="37.7109375" style="209" customWidth="1"/>
    <col min="11775" max="11776" width="16.7109375" style="209" customWidth="1"/>
    <col min="11777" max="11777" width="37.7109375" style="209" customWidth="1"/>
    <col min="11778" max="11778" width="4.7109375" style="209" customWidth="1"/>
    <col min="11779" max="12029" width="10.28515625" style="209"/>
    <col min="12030" max="12030" width="37.7109375" style="209" customWidth="1"/>
    <col min="12031" max="12032" width="16.7109375" style="209" customWidth="1"/>
    <col min="12033" max="12033" width="37.7109375" style="209" customWidth="1"/>
    <col min="12034" max="12034" width="4.7109375" style="209" customWidth="1"/>
    <col min="12035" max="12285" width="10.28515625" style="209"/>
    <col min="12286" max="12286" width="37.7109375" style="209" customWidth="1"/>
    <col min="12287" max="12288" width="16.7109375" style="209" customWidth="1"/>
    <col min="12289" max="12289" width="37.7109375" style="209" customWidth="1"/>
    <col min="12290" max="12290" width="4.7109375" style="209" customWidth="1"/>
    <col min="12291" max="12541" width="10.28515625" style="209"/>
    <col min="12542" max="12542" width="37.7109375" style="209" customWidth="1"/>
    <col min="12543" max="12544" width="16.7109375" style="209" customWidth="1"/>
    <col min="12545" max="12545" width="37.7109375" style="209" customWidth="1"/>
    <col min="12546" max="12546" width="4.7109375" style="209" customWidth="1"/>
    <col min="12547" max="12797" width="10.28515625" style="209"/>
    <col min="12798" max="12798" width="37.7109375" style="209" customWidth="1"/>
    <col min="12799" max="12800" width="16.7109375" style="209" customWidth="1"/>
    <col min="12801" max="12801" width="37.7109375" style="209" customWidth="1"/>
    <col min="12802" max="12802" width="4.7109375" style="209" customWidth="1"/>
    <col min="12803" max="13053" width="10.28515625" style="209"/>
    <col min="13054" max="13054" width="37.7109375" style="209" customWidth="1"/>
    <col min="13055" max="13056" width="16.7109375" style="209" customWidth="1"/>
    <col min="13057" max="13057" width="37.7109375" style="209" customWidth="1"/>
    <col min="13058" max="13058" width="4.7109375" style="209" customWidth="1"/>
    <col min="13059" max="13309" width="10.28515625" style="209"/>
    <col min="13310" max="13310" width="37.7109375" style="209" customWidth="1"/>
    <col min="13311" max="13312" width="16.7109375" style="209" customWidth="1"/>
    <col min="13313" max="13313" width="37.7109375" style="209" customWidth="1"/>
    <col min="13314" max="13314" width="4.7109375" style="209" customWidth="1"/>
    <col min="13315" max="13565" width="10.28515625" style="209"/>
    <col min="13566" max="13566" width="37.7109375" style="209" customWidth="1"/>
    <col min="13567" max="13568" width="16.7109375" style="209" customWidth="1"/>
    <col min="13569" max="13569" width="37.7109375" style="209" customWidth="1"/>
    <col min="13570" max="13570" width="4.7109375" style="209" customWidth="1"/>
    <col min="13571" max="13821" width="10.28515625" style="209"/>
    <col min="13822" max="13822" width="37.7109375" style="209" customWidth="1"/>
    <col min="13823" max="13824" width="16.7109375" style="209" customWidth="1"/>
    <col min="13825" max="13825" width="37.7109375" style="209" customWidth="1"/>
    <col min="13826" max="13826" width="4.7109375" style="209" customWidth="1"/>
    <col min="13827" max="14077" width="10.28515625" style="209"/>
    <col min="14078" max="14078" width="37.7109375" style="209" customWidth="1"/>
    <col min="14079" max="14080" width="16.7109375" style="209" customWidth="1"/>
    <col min="14081" max="14081" width="37.7109375" style="209" customWidth="1"/>
    <col min="14082" max="14082" width="4.7109375" style="209" customWidth="1"/>
    <col min="14083" max="14333" width="10.28515625" style="209"/>
    <col min="14334" max="14334" width="37.7109375" style="209" customWidth="1"/>
    <col min="14335" max="14336" width="16.7109375" style="209" customWidth="1"/>
    <col min="14337" max="14337" width="37.7109375" style="209" customWidth="1"/>
    <col min="14338" max="14338" width="4.7109375" style="209" customWidth="1"/>
    <col min="14339" max="14589" width="10.28515625" style="209"/>
    <col min="14590" max="14590" width="37.7109375" style="209" customWidth="1"/>
    <col min="14591" max="14592" width="16.7109375" style="209" customWidth="1"/>
    <col min="14593" max="14593" width="37.7109375" style="209" customWidth="1"/>
    <col min="14594" max="14594" width="4.7109375" style="209" customWidth="1"/>
    <col min="14595" max="14845" width="10.28515625" style="209"/>
    <col min="14846" max="14846" width="37.7109375" style="209" customWidth="1"/>
    <col min="14847" max="14848" width="16.7109375" style="209" customWidth="1"/>
    <col min="14849" max="14849" width="37.7109375" style="209" customWidth="1"/>
    <col min="14850" max="14850" width="4.7109375" style="209" customWidth="1"/>
    <col min="14851" max="15101" width="10.28515625" style="209"/>
    <col min="15102" max="15102" width="37.7109375" style="209" customWidth="1"/>
    <col min="15103" max="15104" width="16.7109375" style="209" customWidth="1"/>
    <col min="15105" max="15105" width="37.7109375" style="209" customWidth="1"/>
    <col min="15106" max="15106" width="4.7109375" style="209" customWidth="1"/>
    <col min="15107" max="15357" width="10.28515625" style="209"/>
    <col min="15358" max="15358" width="37.7109375" style="209" customWidth="1"/>
    <col min="15359" max="15360" width="16.7109375" style="209" customWidth="1"/>
    <col min="15361" max="15361" width="37.7109375" style="209" customWidth="1"/>
    <col min="15362" max="15362" width="4.7109375" style="209" customWidth="1"/>
    <col min="15363" max="15613" width="10.28515625" style="209"/>
    <col min="15614" max="15614" width="37.7109375" style="209" customWidth="1"/>
    <col min="15615" max="15616" width="16.7109375" style="209" customWidth="1"/>
    <col min="15617" max="15617" width="37.7109375" style="209" customWidth="1"/>
    <col min="15618" max="15618" width="4.7109375" style="209" customWidth="1"/>
    <col min="15619" max="15869" width="10.28515625" style="209"/>
    <col min="15870" max="15870" width="37.7109375" style="209" customWidth="1"/>
    <col min="15871" max="15872" width="16.7109375" style="209" customWidth="1"/>
    <col min="15873" max="15873" width="37.7109375" style="209" customWidth="1"/>
    <col min="15874" max="15874" width="4.7109375" style="209" customWidth="1"/>
    <col min="15875" max="16125" width="10.28515625" style="209"/>
    <col min="16126" max="16126" width="37.7109375" style="209" customWidth="1"/>
    <col min="16127" max="16128" width="16.7109375" style="209" customWidth="1"/>
    <col min="16129" max="16129" width="37.7109375" style="209" customWidth="1"/>
    <col min="16130" max="16130" width="4.7109375" style="209" customWidth="1"/>
    <col min="16131" max="16384" width="10.28515625" style="209"/>
  </cols>
  <sheetData>
    <row r="1" spans="1:6" ht="24.75" customHeight="1">
      <c r="A1" s="207" t="s">
        <v>0</v>
      </c>
      <c r="B1" s="273"/>
      <c r="C1" s="273"/>
      <c r="D1" s="564" t="s">
        <v>208</v>
      </c>
      <c r="E1" s="208" t="s">
        <v>1</v>
      </c>
    </row>
    <row r="2" spans="1:6" ht="18.95" customHeight="1"/>
    <row r="3" spans="1:6" ht="18.95" customHeight="1">
      <c r="A3" s="863" t="s">
        <v>634</v>
      </c>
      <c r="B3" s="864"/>
      <c r="C3" s="864"/>
      <c r="D3" s="766"/>
      <c r="E3" s="865" t="s">
        <v>632</v>
      </c>
    </row>
    <row r="4" spans="1:6" ht="18.95" customHeight="1">
      <c r="A4" s="866" t="s">
        <v>636</v>
      </c>
      <c r="B4" s="867"/>
      <c r="C4" s="867"/>
      <c r="D4" s="868"/>
      <c r="E4" s="869" t="s">
        <v>722</v>
      </c>
    </row>
    <row r="5" spans="1:6" ht="18.95" customHeight="1">
      <c r="A5" s="391"/>
      <c r="B5" s="287"/>
      <c r="C5" s="287"/>
      <c r="D5" s="287"/>
      <c r="E5" s="391"/>
    </row>
    <row r="6" spans="1:6" ht="13.5" customHeight="1">
      <c r="A6" s="888" t="s">
        <v>867</v>
      </c>
      <c r="B6" s="711"/>
      <c r="C6" s="711"/>
      <c r="D6" s="712"/>
      <c r="E6" s="912" t="s">
        <v>868</v>
      </c>
      <c r="F6" s="518"/>
    </row>
    <row r="7" spans="1:6" ht="13.5" customHeight="1">
      <c r="A7" s="16"/>
      <c r="B7" s="290" t="s">
        <v>490</v>
      </c>
      <c r="C7" s="290" t="s">
        <v>839</v>
      </c>
      <c r="D7" s="290" t="s">
        <v>202</v>
      </c>
      <c r="E7" s="16"/>
    </row>
    <row r="8" spans="1:6" ht="13.5" customHeight="1">
      <c r="A8" s="16"/>
      <c r="B8" s="488" t="s">
        <v>491</v>
      </c>
      <c r="C8" s="488" t="s">
        <v>492</v>
      </c>
      <c r="D8" s="488" t="s">
        <v>285</v>
      </c>
      <c r="E8" s="16"/>
    </row>
    <row r="9" spans="1:6" ht="8.1" customHeight="1">
      <c r="A9" s="16"/>
      <c r="B9" s="290"/>
      <c r="C9" s="290"/>
      <c r="D9" s="290"/>
      <c r="E9" s="16"/>
    </row>
    <row r="10" spans="1:6" ht="15" customHeight="1">
      <c r="A10" s="179" t="s">
        <v>18</v>
      </c>
      <c r="B10" s="893">
        <f>SUM(B11:B18)</f>
        <v>550</v>
      </c>
      <c r="C10" s="893">
        <f>SUM(C11:C18)</f>
        <v>927</v>
      </c>
      <c r="D10" s="893">
        <f>SUM(D11:D18)</f>
        <v>1477</v>
      </c>
      <c r="E10" s="291" t="s">
        <v>19</v>
      </c>
    </row>
    <row r="11" spans="1:6" ht="15" customHeight="1">
      <c r="A11" s="192" t="s">
        <v>20</v>
      </c>
      <c r="B11" s="894">
        <v>20</v>
      </c>
      <c r="C11" s="894">
        <v>23</v>
      </c>
      <c r="D11" s="894">
        <f t="shared" ref="D11:D18" si="0">B11+C11</f>
        <v>43</v>
      </c>
      <c r="E11" s="293" t="s">
        <v>21</v>
      </c>
    </row>
    <row r="12" spans="1:6" ht="15" customHeight="1">
      <c r="A12" s="192" t="s">
        <v>22</v>
      </c>
      <c r="B12" s="894">
        <v>24</v>
      </c>
      <c r="C12" s="894">
        <v>4</v>
      </c>
      <c r="D12" s="894">
        <f t="shared" si="0"/>
        <v>28</v>
      </c>
      <c r="E12" s="293" t="s">
        <v>23</v>
      </c>
    </row>
    <row r="13" spans="1:6" ht="15" customHeight="1">
      <c r="A13" s="295" t="s">
        <v>24</v>
      </c>
      <c r="B13" s="894">
        <v>2</v>
      </c>
      <c r="C13" s="992">
        <v>0</v>
      </c>
      <c r="D13" s="894">
        <f t="shared" si="0"/>
        <v>2</v>
      </c>
      <c r="E13" s="293" t="s">
        <v>25</v>
      </c>
    </row>
    <row r="14" spans="1:6" ht="15" customHeight="1">
      <c r="A14" s="462" t="s">
        <v>26</v>
      </c>
      <c r="B14" s="894">
        <v>50</v>
      </c>
      <c r="C14" s="1024">
        <v>52</v>
      </c>
      <c r="D14" s="894">
        <f t="shared" si="0"/>
        <v>102</v>
      </c>
      <c r="E14" s="293" t="s">
        <v>27</v>
      </c>
    </row>
    <row r="15" spans="1:6" ht="15" customHeight="1">
      <c r="A15" s="462" t="s">
        <v>346</v>
      </c>
      <c r="B15" s="894">
        <v>16</v>
      </c>
      <c r="C15" s="1024">
        <v>9</v>
      </c>
      <c r="D15" s="894">
        <f t="shared" si="0"/>
        <v>25</v>
      </c>
      <c r="E15" s="293" t="s">
        <v>35</v>
      </c>
    </row>
    <row r="16" spans="1:6" ht="15" customHeight="1">
      <c r="A16" s="462" t="s">
        <v>28</v>
      </c>
      <c r="B16" s="894">
        <v>33</v>
      </c>
      <c r="C16" s="1024">
        <v>2</v>
      </c>
      <c r="D16" s="894">
        <f t="shared" si="0"/>
        <v>35</v>
      </c>
      <c r="E16" s="293" t="s">
        <v>29</v>
      </c>
    </row>
    <row r="17" spans="1:5" ht="15" customHeight="1">
      <c r="A17" s="462" t="s">
        <v>347</v>
      </c>
      <c r="B17" s="894">
        <v>309</v>
      </c>
      <c r="C17" s="1024">
        <v>659</v>
      </c>
      <c r="D17" s="894">
        <f t="shared" si="0"/>
        <v>968</v>
      </c>
      <c r="E17" s="293" t="s">
        <v>31</v>
      </c>
    </row>
    <row r="18" spans="1:5" ht="15" customHeight="1">
      <c r="A18" s="462" t="s">
        <v>348</v>
      </c>
      <c r="B18" s="894">
        <v>96</v>
      </c>
      <c r="C18" s="1024">
        <v>178</v>
      </c>
      <c r="D18" s="894">
        <f t="shared" si="0"/>
        <v>274</v>
      </c>
      <c r="E18" s="293" t="s">
        <v>33</v>
      </c>
    </row>
    <row r="19" spans="1:5" ht="15" customHeight="1">
      <c r="A19" s="185" t="s">
        <v>36</v>
      </c>
      <c r="B19" s="893">
        <f>SUM(B20:B27)</f>
        <v>302</v>
      </c>
      <c r="C19" s="1025">
        <f>SUM(C20:C27)</f>
        <v>574</v>
      </c>
      <c r="D19" s="893">
        <f>SUM(D20:D27)</f>
        <v>876</v>
      </c>
      <c r="E19" s="296" t="s">
        <v>37</v>
      </c>
    </row>
    <row r="20" spans="1:5" ht="15" customHeight="1">
      <c r="A20" s="192" t="s">
        <v>38</v>
      </c>
      <c r="B20" s="894">
        <v>48</v>
      </c>
      <c r="C20" s="1024">
        <v>80</v>
      </c>
      <c r="D20" s="894">
        <f t="shared" ref="D20:D27" si="1">B20+C20</f>
        <v>128</v>
      </c>
      <c r="E20" s="297" t="s">
        <v>39</v>
      </c>
    </row>
    <row r="21" spans="1:5" ht="15" customHeight="1">
      <c r="A21" s="192" t="s">
        <v>40</v>
      </c>
      <c r="B21" s="894">
        <v>23</v>
      </c>
      <c r="C21" s="1024">
        <v>5</v>
      </c>
      <c r="D21" s="894">
        <f t="shared" si="1"/>
        <v>28</v>
      </c>
      <c r="E21" s="297" t="s">
        <v>41</v>
      </c>
    </row>
    <row r="22" spans="1:5" ht="15" customHeight="1">
      <c r="A22" s="192" t="s">
        <v>42</v>
      </c>
      <c r="B22" s="894">
        <v>8</v>
      </c>
      <c r="C22" s="992">
        <v>0</v>
      </c>
      <c r="D22" s="894">
        <f t="shared" si="1"/>
        <v>8</v>
      </c>
      <c r="E22" s="297" t="s">
        <v>43</v>
      </c>
    </row>
    <row r="23" spans="1:5" ht="15" customHeight="1">
      <c r="A23" s="192" t="s">
        <v>44</v>
      </c>
      <c r="B23" s="894">
        <v>20</v>
      </c>
      <c r="C23" s="1024">
        <v>14</v>
      </c>
      <c r="D23" s="894">
        <f t="shared" si="1"/>
        <v>34</v>
      </c>
      <c r="E23" s="293" t="s">
        <v>45</v>
      </c>
    </row>
    <row r="24" spans="1:5" ht="15" customHeight="1">
      <c r="A24" s="192" t="s">
        <v>46</v>
      </c>
      <c r="B24" s="894">
        <v>5</v>
      </c>
      <c r="C24" s="992">
        <v>0</v>
      </c>
      <c r="D24" s="894">
        <f t="shared" si="1"/>
        <v>5</v>
      </c>
      <c r="E24" s="297" t="s">
        <v>47</v>
      </c>
    </row>
    <row r="25" spans="1:5" ht="15" customHeight="1">
      <c r="A25" s="192" t="s">
        <v>48</v>
      </c>
      <c r="B25" s="894">
        <v>75</v>
      </c>
      <c r="C25" s="1024">
        <v>183</v>
      </c>
      <c r="D25" s="894">
        <f t="shared" si="1"/>
        <v>258</v>
      </c>
      <c r="E25" s="297" t="s">
        <v>49</v>
      </c>
    </row>
    <row r="26" spans="1:5" ht="15" customHeight="1">
      <c r="A26" s="192" t="s">
        <v>50</v>
      </c>
      <c r="B26" s="894">
        <v>98</v>
      </c>
      <c r="C26" s="1024">
        <v>282</v>
      </c>
      <c r="D26" s="894">
        <f t="shared" si="1"/>
        <v>380</v>
      </c>
      <c r="E26" s="297" t="s">
        <v>51</v>
      </c>
    </row>
    <row r="27" spans="1:5" ht="15" customHeight="1">
      <c r="A27" s="192" t="s">
        <v>52</v>
      </c>
      <c r="B27" s="894">
        <v>25</v>
      </c>
      <c r="C27" s="1024">
        <v>10</v>
      </c>
      <c r="D27" s="894">
        <f t="shared" si="1"/>
        <v>35</v>
      </c>
      <c r="E27" s="297" t="s">
        <v>53</v>
      </c>
    </row>
    <row r="28" spans="1:5" ht="15" customHeight="1">
      <c r="A28" s="179" t="s">
        <v>54</v>
      </c>
      <c r="B28" s="893">
        <f>SUM(B29:B37)</f>
        <v>551</v>
      </c>
      <c r="C28" s="1025">
        <f>SUM(C29:C37)</f>
        <v>970</v>
      </c>
      <c r="D28" s="893">
        <f>SUM(D29:D37)</f>
        <v>1521</v>
      </c>
      <c r="E28" s="291" t="s">
        <v>55</v>
      </c>
    </row>
    <row r="29" spans="1:5" ht="15" customHeight="1">
      <c r="A29" s="466" t="s">
        <v>58</v>
      </c>
      <c r="B29" s="894">
        <v>16</v>
      </c>
      <c r="C29" s="1024">
        <v>1</v>
      </c>
      <c r="D29" s="894">
        <f t="shared" ref="D29:D37" si="2">B29+C29</f>
        <v>17</v>
      </c>
      <c r="E29" s="293" t="s">
        <v>59</v>
      </c>
    </row>
    <row r="30" spans="1:5" ht="15" customHeight="1">
      <c r="A30" s="189" t="s">
        <v>60</v>
      </c>
      <c r="B30" s="894">
        <v>32</v>
      </c>
      <c r="C30" s="1024">
        <v>4</v>
      </c>
      <c r="D30" s="894">
        <f t="shared" si="2"/>
        <v>36</v>
      </c>
      <c r="E30" s="293" t="s">
        <v>61</v>
      </c>
    </row>
    <row r="31" spans="1:5" ht="15" customHeight="1">
      <c r="A31" s="467" t="s">
        <v>62</v>
      </c>
      <c r="B31" s="894">
        <v>220</v>
      </c>
      <c r="C31" s="1024">
        <v>471</v>
      </c>
      <c r="D31" s="894">
        <f t="shared" si="2"/>
        <v>691</v>
      </c>
      <c r="E31" s="293" t="s">
        <v>63</v>
      </c>
    </row>
    <row r="32" spans="1:5" ht="15" customHeight="1">
      <c r="A32" s="192" t="s">
        <v>64</v>
      </c>
      <c r="B32" s="894">
        <v>17</v>
      </c>
      <c r="C32" s="1024">
        <v>9</v>
      </c>
      <c r="D32" s="894">
        <f t="shared" si="2"/>
        <v>26</v>
      </c>
      <c r="E32" s="293" t="s">
        <v>797</v>
      </c>
    </row>
    <row r="33" spans="1:5" ht="15" customHeight="1">
      <c r="A33" s="189" t="s">
        <v>56</v>
      </c>
      <c r="B33" s="894">
        <v>146</v>
      </c>
      <c r="C33" s="1024">
        <v>397</v>
      </c>
      <c r="D33" s="894">
        <f t="shared" si="2"/>
        <v>543</v>
      </c>
      <c r="E33" s="293" t="s">
        <v>57</v>
      </c>
    </row>
    <row r="34" spans="1:5" ht="15" customHeight="1">
      <c r="A34" s="468" t="s">
        <v>71</v>
      </c>
      <c r="B34" s="894">
        <v>5</v>
      </c>
      <c r="C34" s="992">
        <v>0</v>
      </c>
      <c r="D34" s="894">
        <f t="shared" si="2"/>
        <v>5</v>
      </c>
      <c r="E34" s="293" t="s">
        <v>72</v>
      </c>
    </row>
    <row r="35" spans="1:5" ht="15" customHeight="1">
      <c r="A35" s="192" t="s">
        <v>65</v>
      </c>
      <c r="B35" s="894">
        <v>24</v>
      </c>
      <c r="C35" s="894">
        <v>25</v>
      </c>
      <c r="D35" s="894">
        <f t="shared" si="2"/>
        <v>49</v>
      </c>
      <c r="E35" s="293" t="s">
        <v>66</v>
      </c>
    </row>
    <row r="36" spans="1:5" ht="15" customHeight="1">
      <c r="A36" s="192" t="s">
        <v>67</v>
      </c>
      <c r="B36" s="894">
        <v>35</v>
      </c>
      <c r="C36" s="894">
        <v>5</v>
      </c>
      <c r="D36" s="894">
        <f t="shared" si="2"/>
        <v>40</v>
      </c>
      <c r="E36" s="293" t="s">
        <v>68</v>
      </c>
    </row>
    <row r="37" spans="1:5" ht="15" customHeight="1">
      <c r="A37" s="192" t="s">
        <v>69</v>
      </c>
      <c r="B37" s="894">
        <v>56</v>
      </c>
      <c r="C37" s="894">
        <v>58</v>
      </c>
      <c r="D37" s="894">
        <f t="shared" si="2"/>
        <v>114</v>
      </c>
      <c r="E37" s="293" t="s">
        <v>70</v>
      </c>
    </row>
    <row r="38" spans="1:5" ht="15" customHeight="1">
      <c r="A38" s="190" t="s">
        <v>73</v>
      </c>
      <c r="B38" s="893">
        <f>SUM(B39:B45)</f>
        <v>1103</v>
      </c>
      <c r="C38" s="893">
        <f>SUM(C39:C45)</f>
        <v>2568</v>
      </c>
      <c r="D38" s="893">
        <f>SUM(D39:D45)</f>
        <v>3671</v>
      </c>
      <c r="E38" s="291" t="s">
        <v>74</v>
      </c>
    </row>
    <row r="39" spans="1:5" ht="15" customHeight="1">
      <c r="A39" s="466" t="s">
        <v>75</v>
      </c>
      <c r="B39" s="894">
        <v>234</v>
      </c>
      <c r="C39" s="894">
        <v>377</v>
      </c>
      <c r="D39" s="894">
        <f t="shared" ref="D39:D45" si="3">B39+C39</f>
        <v>611</v>
      </c>
      <c r="E39" s="297" t="s">
        <v>76</v>
      </c>
    </row>
    <row r="40" spans="1:5" ht="15" customHeight="1">
      <c r="A40" s="466" t="s">
        <v>77</v>
      </c>
      <c r="B40" s="894">
        <v>95</v>
      </c>
      <c r="C40" s="894">
        <v>74</v>
      </c>
      <c r="D40" s="894">
        <f t="shared" si="3"/>
        <v>169</v>
      </c>
      <c r="E40" s="293" t="s">
        <v>78</v>
      </c>
    </row>
    <row r="41" spans="1:5" ht="15" customHeight="1">
      <c r="A41" s="466" t="s">
        <v>79</v>
      </c>
      <c r="B41" s="894">
        <v>273</v>
      </c>
      <c r="C41" s="894">
        <v>1315</v>
      </c>
      <c r="D41" s="894">
        <f t="shared" si="3"/>
        <v>1588</v>
      </c>
      <c r="E41" s="293" t="s">
        <v>80</v>
      </c>
    </row>
    <row r="42" spans="1:5" ht="15" customHeight="1">
      <c r="A42" s="466" t="s">
        <v>81</v>
      </c>
      <c r="B42" s="894">
        <v>230</v>
      </c>
      <c r="C42" s="894">
        <v>320</v>
      </c>
      <c r="D42" s="894">
        <f t="shared" si="3"/>
        <v>550</v>
      </c>
      <c r="E42" s="293" t="s">
        <v>82</v>
      </c>
    </row>
    <row r="43" spans="1:5" ht="15" customHeight="1">
      <c r="A43" s="466" t="s">
        <v>83</v>
      </c>
      <c r="B43" s="894">
        <v>57</v>
      </c>
      <c r="C43" s="894">
        <v>18</v>
      </c>
      <c r="D43" s="894">
        <f t="shared" si="3"/>
        <v>75</v>
      </c>
      <c r="E43" s="297" t="s">
        <v>84</v>
      </c>
    </row>
    <row r="44" spans="1:5" ht="15" customHeight="1">
      <c r="A44" s="466" t="s">
        <v>85</v>
      </c>
      <c r="B44" s="894">
        <v>42</v>
      </c>
      <c r="C44" s="894">
        <v>34</v>
      </c>
      <c r="D44" s="894">
        <f t="shared" si="3"/>
        <v>76</v>
      </c>
      <c r="E44" s="297" t="s">
        <v>86</v>
      </c>
    </row>
    <row r="45" spans="1:5" ht="15" customHeight="1">
      <c r="A45" s="466" t="s">
        <v>87</v>
      </c>
      <c r="B45" s="894">
        <v>172</v>
      </c>
      <c r="C45" s="894">
        <v>430</v>
      </c>
      <c r="D45" s="894">
        <f t="shared" si="3"/>
        <v>602</v>
      </c>
      <c r="E45" s="293" t="s">
        <v>88</v>
      </c>
    </row>
    <row r="46" spans="1:5" ht="15" customHeight="1">
      <c r="A46" s="191" t="s">
        <v>89</v>
      </c>
      <c r="B46" s="893">
        <f>SUM(B47:B51)</f>
        <v>324</v>
      </c>
      <c r="C46" s="893">
        <f>SUM(C47:C51)</f>
        <v>313</v>
      </c>
      <c r="D46" s="893">
        <f>SUM(D47:D51)</f>
        <v>637</v>
      </c>
      <c r="E46" s="291" t="s">
        <v>90</v>
      </c>
    </row>
    <row r="47" spans="1:5" ht="15" customHeight="1">
      <c r="A47" s="192" t="s">
        <v>91</v>
      </c>
      <c r="B47" s="894">
        <v>37</v>
      </c>
      <c r="C47" s="894">
        <v>5</v>
      </c>
      <c r="D47" s="894">
        <f>B47+C47</f>
        <v>42</v>
      </c>
      <c r="E47" s="293" t="s">
        <v>92</v>
      </c>
    </row>
    <row r="48" spans="1:5" ht="15" customHeight="1">
      <c r="A48" s="466" t="s">
        <v>93</v>
      </c>
      <c r="B48" s="894">
        <v>90</v>
      </c>
      <c r="C48" s="894">
        <v>111</v>
      </c>
      <c r="D48" s="894">
        <f>B48+C48</f>
        <v>201</v>
      </c>
      <c r="E48" s="293" t="s">
        <v>94</v>
      </c>
    </row>
    <row r="49" spans="1:5" ht="15" customHeight="1">
      <c r="A49" s="466" t="s">
        <v>95</v>
      </c>
      <c r="B49" s="894">
        <v>63</v>
      </c>
      <c r="C49" s="894">
        <v>44</v>
      </c>
      <c r="D49" s="894">
        <f>B49+C49</f>
        <v>107</v>
      </c>
      <c r="E49" s="293" t="s">
        <v>96</v>
      </c>
    </row>
    <row r="50" spans="1:5" ht="15" customHeight="1">
      <c r="A50" s="466" t="s">
        <v>97</v>
      </c>
      <c r="B50" s="894">
        <v>48</v>
      </c>
      <c r="C50" s="894">
        <v>18</v>
      </c>
      <c r="D50" s="894">
        <f>B50+C50</f>
        <v>66</v>
      </c>
      <c r="E50" s="293" t="s">
        <v>98</v>
      </c>
    </row>
    <row r="51" spans="1:5" ht="15" customHeight="1">
      <c r="A51" s="466" t="s">
        <v>99</v>
      </c>
      <c r="B51" s="894">
        <v>86</v>
      </c>
      <c r="C51" s="894">
        <v>135</v>
      </c>
      <c r="D51" s="894">
        <f>B51+C51</f>
        <v>221</v>
      </c>
      <c r="E51" s="297" t="s">
        <v>100</v>
      </c>
    </row>
    <row r="52" spans="1:5" ht="15" customHeight="1">
      <c r="A52" s="315"/>
      <c r="B52" s="713"/>
      <c r="C52" s="713"/>
      <c r="D52" s="22"/>
      <c r="E52" s="345"/>
    </row>
    <row r="53" spans="1:5" ht="15" customHeight="1">
      <c r="A53" s="316"/>
      <c r="B53" s="714"/>
      <c r="C53" s="714"/>
      <c r="D53" s="22"/>
      <c r="E53" s="345"/>
    </row>
    <row r="54" spans="1:5" ht="15" customHeight="1">
      <c r="A54" s="318"/>
      <c r="B54" s="715"/>
      <c r="C54" s="715"/>
      <c r="D54" s="22"/>
      <c r="E54" s="345"/>
    </row>
    <row r="55" spans="1:5" ht="15" customHeight="1">
      <c r="A55" s="319"/>
      <c r="B55" s="716"/>
      <c r="C55" s="716"/>
      <c r="D55" s="22"/>
      <c r="E55" s="345"/>
    </row>
    <row r="56" spans="1:5" ht="15" customHeight="1">
      <c r="A56" s="10"/>
      <c r="B56" s="11"/>
      <c r="C56" s="11"/>
      <c r="D56" s="22"/>
      <c r="E56" s="345"/>
    </row>
    <row r="57" spans="1:5" ht="12.75" customHeight="1"/>
    <row r="58" spans="1:5" ht="12.75" customHeight="1"/>
    <row r="59" spans="1:5" ht="6.95" customHeight="1"/>
    <row r="60" spans="1:5" ht="12.75" customHeight="1"/>
    <row r="61" spans="1:5" ht="17.25" customHeight="1">
      <c r="A61" s="207" t="s">
        <v>0</v>
      </c>
      <c r="B61" s="273"/>
      <c r="C61" s="273"/>
      <c r="D61" s="564" t="s">
        <v>208</v>
      </c>
      <c r="E61" s="208" t="s">
        <v>1</v>
      </c>
    </row>
    <row r="62" spans="1:5" ht="12.75" customHeight="1"/>
    <row r="63" spans="1:5" ht="24.75" customHeight="1">
      <c r="A63" s="863" t="s">
        <v>634</v>
      </c>
      <c r="B63" s="864"/>
      <c r="C63" s="864"/>
      <c r="D63" s="766"/>
      <c r="E63" s="865" t="s">
        <v>632</v>
      </c>
    </row>
    <row r="64" spans="1:5" ht="18.75" customHeight="1">
      <c r="A64" s="866" t="s">
        <v>635</v>
      </c>
      <c r="B64" s="867"/>
      <c r="C64" s="867"/>
      <c r="D64" s="766"/>
      <c r="E64" s="869" t="s">
        <v>633</v>
      </c>
    </row>
    <row r="65" spans="1:5" ht="12.75" customHeight="1">
      <c r="A65" s="765"/>
      <c r="B65" s="776"/>
      <c r="C65" s="776"/>
      <c r="D65" s="768"/>
      <c r="E65" s="862"/>
    </row>
    <row r="66" spans="1:5" ht="12.75" customHeight="1">
      <c r="A66" s="888" t="s">
        <v>867</v>
      </c>
      <c r="B66" s="290" t="s">
        <v>490</v>
      </c>
      <c r="C66" s="290" t="s">
        <v>839</v>
      </c>
      <c r="D66" s="290" t="s">
        <v>202</v>
      </c>
      <c r="E66" s="912" t="s">
        <v>868</v>
      </c>
    </row>
    <row r="67" spans="1:5">
      <c r="A67" s="16"/>
      <c r="B67" s="488" t="s">
        <v>491</v>
      </c>
      <c r="C67" s="488" t="s">
        <v>492</v>
      </c>
      <c r="D67" s="488" t="s">
        <v>285</v>
      </c>
      <c r="E67" s="16"/>
    </row>
    <row r="68" spans="1:5">
      <c r="A68" s="16"/>
      <c r="B68" s="290"/>
      <c r="C68" s="290"/>
      <c r="D68" s="11"/>
      <c r="E68" s="16"/>
    </row>
    <row r="69" spans="1:5" ht="14.25">
      <c r="A69" s="306" t="s">
        <v>101</v>
      </c>
      <c r="B69" s="893">
        <f>B70+B71+B72+B73+B74+B75+B76+B77+B78+B79+B80+B81+B82+B83+B84+B85</f>
        <v>1908</v>
      </c>
      <c r="C69" s="893">
        <f>C70+C71+C72+C73+C74+C75+C76+C77+C78+C79+C80+C81+C82+C83+C84+C85</f>
        <v>4278</v>
      </c>
      <c r="D69" s="893">
        <f>D70+D71+D72+D73+D74+D75+D76+D77+D78+D79+D80+D81+D82+D83+D84+D85</f>
        <v>6186</v>
      </c>
      <c r="E69" s="307" t="s">
        <v>102</v>
      </c>
    </row>
    <row r="70" spans="1:5">
      <c r="A70" s="983" t="s">
        <v>690</v>
      </c>
      <c r="B70" s="894">
        <v>129</v>
      </c>
      <c r="C70" s="894">
        <v>355</v>
      </c>
      <c r="D70" s="894">
        <f t="shared" ref="D70:D85" si="4">B70+C70</f>
        <v>484</v>
      </c>
      <c r="E70" s="57" t="s">
        <v>707</v>
      </c>
    </row>
    <row r="71" spans="1:5">
      <c r="A71" s="983" t="s">
        <v>691</v>
      </c>
      <c r="B71" s="894">
        <v>124</v>
      </c>
      <c r="C71" s="894">
        <v>241</v>
      </c>
      <c r="D71" s="894">
        <f t="shared" si="4"/>
        <v>365</v>
      </c>
      <c r="E71" s="57" t="s">
        <v>706</v>
      </c>
    </row>
    <row r="72" spans="1:5" ht="15">
      <c r="A72" s="983" t="s">
        <v>692</v>
      </c>
      <c r="B72" s="894">
        <v>103</v>
      </c>
      <c r="C72" s="894">
        <v>181</v>
      </c>
      <c r="D72" s="894">
        <f t="shared" si="4"/>
        <v>284</v>
      </c>
      <c r="E72" s="58" t="s">
        <v>708</v>
      </c>
    </row>
    <row r="73" spans="1:5">
      <c r="A73" s="983" t="s">
        <v>693</v>
      </c>
      <c r="B73" s="894">
        <v>66</v>
      </c>
      <c r="C73" s="894">
        <v>174</v>
      </c>
      <c r="D73" s="894">
        <f t="shared" si="4"/>
        <v>240</v>
      </c>
      <c r="E73" s="57" t="s">
        <v>709</v>
      </c>
    </row>
    <row r="74" spans="1:5">
      <c r="A74" s="983" t="s">
        <v>694</v>
      </c>
      <c r="B74" s="894">
        <v>44</v>
      </c>
      <c r="C74" s="894">
        <v>24</v>
      </c>
      <c r="D74" s="894">
        <f t="shared" si="4"/>
        <v>68</v>
      </c>
      <c r="E74" s="57" t="s">
        <v>710</v>
      </c>
    </row>
    <row r="75" spans="1:5">
      <c r="A75" s="983" t="s">
        <v>695</v>
      </c>
      <c r="B75" s="894">
        <v>109</v>
      </c>
      <c r="C75" s="894">
        <v>146</v>
      </c>
      <c r="D75" s="894">
        <f t="shared" si="4"/>
        <v>255</v>
      </c>
      <c r="E75" s="57" t="s">
        <v>711</v>
      </c>
    </row>
    <row r="76" spans="1:5">
      <c r="A76" s="983" t="s">
        <v>696</v>
      </c>
      <c r="B76" s="894">
        <v>294</v>
      </c>
      <c r="C76" s="894">
        <v>1707</v>
      </c>
      <c r="D76" s="894">
        <f t="shared" si="4"/>
        <v>2001</v>
      </c>
      <c r="E76" s="57" t="s">
        <v>712</v>
      </c>
    </row>
    <row r="77" spans="1:5">
      <c r="A77" s="983" t="s">
        <v>697</v>
      </c>
      <c r="B77" s="894">
        <v>164</v>
      </c>
      <c r="C77" s="894">
        <v>253</v>
      </c>
      <c r="D77" s="894">
        <f t="shared" si="4"/>
        <v>417</v>
      </c>
      <c r="E77" s="57" t="s">
        <v>713</v>
      </c>
    </row>
    <row r="78" spans="1:5">
      <c r="A78" s="983" t="s">
        <v>698</v>
      </c>
      <c r="B78" s="894">
        <v>273</v>
      </c>
      <c r="C78" s="894">
        <v>398</v>
      </c>
      <c r="D78" s="894">
        <f t="shared" si="4"/>
        <v>671</v>
      </c>
      <c r="E78" s="57" t="s">
        <v>714</v>
      </c>
    </row>
    <row r="79" spans="1:5">
      <c r="A79" s="983" t="s">
        <v>699</v>
      </c>
      <c r="B79" s="894">
        <v>43</v>
      </c>
      <c r="C79" s="894">
        <v>22</v>
      </c>
      <c r="D79" s="894">
        <f t="shared" si="4"/>
        <v>65</v>
      </c>
      <c r="E79" s="57" t="s">
        <v>124</v>
      </c>
    </row>
    <row r="80" spans="1:5">
      <c r="A80" s="983" t="s">
        <v>700</v>
      </c>
      <c r="B80" s="894">
        <v>126</v>
      </c>
      <c r="C80" s="894">
        <v>205</v>
      </c>
      <c r="D80" s="894">
        <f t="shared" si="4"/>
        <v>331</v>
      </c>
      <c r="E80" s="57" t="s">
        <v>126</v>
      </c>
    </row>
    <row r="81" spans="1:5">
      <c r="A81" s="983" t="s">
        <v>701</v>
      </c>
      <c r="B81" s="894">
        <v>95</v>
      </c>
      <c r="C81" s="894">
        <v>146</v>
      </c>
      <c r="D81" s="894">
        <f t="shared" si="4"/>
        <v>241</v>
      </c>
      <c r="E81" s="279" t="s">
        <v>689</v>
      </c>
    </row>
    <row r="82" spans="1:5">
      <c r="A82" s="983" t="s">
        <v>702</v>
      </c>
      <c r="B82" s="894">
        <v>90</v>
      </c>
      <c r="C82" s="894">
        <v>99</v>
      </c>
      <c r="D82" s="894">
        <f t="shared" si="4"/>
        <v>189</v>
      </c>
      <c r="E82" s="279" t="s">
        <v>128</v>
      </c>
    </row>
    <row r="83" spans="1:5">
      <c r="A83" s="983" t="s">
        <v>703</v>
      </c>
      <c r="B83" s="894">
        <v>73</v>
      </c>
      <c r="C83" s="894">
        <v>87</v>
      </c>
      <c r="D83" s="894">
        <f t="shared" si="4"/>
        <v>160</v>
      </c>
      <c r="E83" s="57" t="s">
        <v>130</v>
      </c>
    </row>
    <row r="84" spans="1:5">
      <c r="A84" s="983" t="s">
        <v>704</v>
      </c>
      <c r="B84" s="894">
        <v>51</v>
      </c>
      <c r="C84" s="894">
        <v>19</v>
      </c>
      <c r="D84" s="894">
        <f t="shared" si="4"/>
        <v>70</v>
      </c>
      <c r="E84" s="57" t="s">
        <v>132</v>
      </c>
    </row>
    <row r="85" spans="1:5">
      <c r="A85" s="983" t="s">
        <v>705</v>
      </c>
      <c r="B85" s="894">
        <v>124</v>
      </c>
      <c r="C85" s="894">
        <v>221</v>
      </c>
      <c r="D85" s="894">
        <f t="shared" si="4"/>
        <v>345</v>
      </c>
      <c r="E85" s="279" t="s">
        <v>117</v>
      </c>
    </row>
    <row r="86" spans="1:5" ht="14.25">
      <c r="A86" s="310" t="s">
        <v>133</v>
      </c>
      <c r="B86" s="893">
        <f>B87+B88+B89+B90+B91+B92+B93+B94</f>
        <v>686</v>
      </c>
      <c r="C86" s="893">
        <f>C87+C88+C89+C90+C91+C92+C93+C94</f>
        <v>930</v>
      </c>
      <c r="D86" s="893">
        <f>D87+D88+D89+D90+D91+D92+D93+D94</f>
        <v>1616</v>
      </c>
      <c r="E86" s="311" t="s">
        <v>134</v>
      </c>
    </row>
    <row r="87" spans="1:5" ht="15">
      <c r="A87" s="308" t="s">
        <v>135</v>
      </c>
      <c r="B87" s="894">
        <v>48</v>
      </c>
      <c r="C87" s="894">
        <v>11</v>
      </c>
      <c r="D87" s="894">
        <f t="shared" ref="D87:D94" si="5">B87+C87</f>
        <v>59</v>
      </c>
      <c r="E87" s="309" t="s">
        <v>136</v>
      </c>
    </row>
    <row r="88" spans="1:5" ht="15">
      <c r="A88" s="308" t="s">
        <v>137</v>
      </c>
      <c r="B88" s="894">
        <v>40</v>
      </c>
      <c r="C88" s="894">
        <v>12</v>
      </c>
      <c r="D88" s="894">
        <f t="shared" si="5"/>
        <v>52</v>
      </c>
      <c r="E88" s="309" t="s">
        <v>138</v>
      </c>
    </row>
    <row r="89" spans="1:5" ht="15">
      <c r="A89" s="308" t="s">
        <v>139</v>
      </c>
      <c r="B89" s="894">
        <v>83</v>
      </c>
      <c r="C89" s="894">
        <v>44</v>
      </c>
      <c r="D89" s="894">
        <f t="shared" si="5"/>
        <v>127</v>
      </c>
      <c r="E89" s="309" t="s">
        <v>140</v>
      </c>
    </row>
    <row r="90" spans="1:5" ht="15">
      <c r="A90" s="308" t="s">
        <v>141</v>
      </c>
      <c r="B90" s="894">
        <v>43</v>
      </c>
      <c r="C90" s="894">
        <v>32</v>
      </c>
      <c r="D90" s="894">
        <f t="shared" si="5"/>
        <v>75</v>
      </c>
      <c r="E90" s="309" t="s">
        <v>142</v>
      </c>
    </row>
    <row r="91" spans="1:5" ht="15">
      <c r="A91" s="308" t="s">
        <v>143</v>
      </c>
      <c r="B91" s="894">
        <v>294</v>
      </c>
      <c r="C91" s="894">
        <v>647</v>
      </c>
      <c r="D91" s="894">
        <f t="shared" si="5"/>
        <v>941</v>
      </c>
      <c r="E91" s="309" t="s">
        <v>144</v>
      </c>
    </row>
    <row r="92" spans="1:5" ht="15">
      <c r="A92" s="308" t="s">
        <v>145</v>
      </c>
      <c r="B92" s="894">
        <v>52</v>
      </c>
      <c r="C92" s="894">
        <v>31</v>
      </c>
      <c r="D92" s="894">
        <f t="shared" si="5"/>
        <v>83</v>
      </c>
      <c r="E92" s="309" t="s">
        <v>146</v>
      </c>
    </row>
    <row r="93" spans="1:5" ht="15">
      <c r="A93" s="308" t="s">
        <v>147</v>
      </c>
      <c r="B93" s="894">
        <v>93</v>
      </c>
      <c r="C93" s="894">
        <v>139</v>
      </c>
      <c r="D93" s="894">
        <f t="shared" si="5"/>
        <v>232</v>
      </c>
      <c r="E93" s="309" t="s">
        <v>817</v>
      </c>
    </row>
    <row r="94" spans="1:5" ht="15">
      <c r="A94" s="308" t="s">
        <v>148</v>
      </c>
      <c r="B94" s="894">
        <v>33</v>
      </c>
      <c r="C94" s="894">
        <v>14</v>
      </c>
      <c r="D94" s="894">
        <f t="shared" si="5"/>
        <v>47</v>
      </c>
      <c r="E94" s="309" t="s">
        <v>149</v>
      </c>
    </row>
    <row r="95" spans="1:5" ht="14.25">
      <c r="A95" s="312" t="s">
        <v>150</v>
      </c>
      <c r="B95" s="893">
        <f>B96+B97+B98+B99+B100</f>
        <v>137</v>
      </c>
      <c r="C95" s="893">
        <f>C96+C97+C98+C99+C100</f>
        <v>57</v>
      </c>
      <c r="D95" s="893">
        <f>D96+D97+D98+D99+D100</f>
        <v>194</v>
      </c>
      <c r="E95" s="313" t="s">
        <v>151</v>
      </c>
    </row>
    <row r="96" spans="1:5" ht="15">
      <c r="A96" s="308" t="s">
        <v>152</v>
      </c>
      <c r="B96" s="894">
        <v>36</v>
      </c>
      <c r="C96" s="894">
        <v>21</v>
      </c>
      <c r="D96" s="894">
        <f>B96+C96</f>
        <v>57</v>
      </c>
      <c r="E96" s="309" t="s">
        <v>153</v>
      </c>
    </row>
    <row r="97" spans="1:5" ht="15">
      <c r="A97" s="308" t="s">
        <v>154</v>
      </c>
      <c r="B97" s="894">
        <v>28</v>
      </c>
      <c r="C97" s="894">
        <v>3</v>
      </c>
      <c r="D97" s="894">
        <f>B97+C97</f>
        <v>31</v>
      </c>
      <c r="E97" s="309" t="s">
        <v>155</v>
      </c>
    </row>
    <row r="98" spans="1:5" ht="15">
      <c r="A98" s="308" t="s">
        <v>156</v>
      </c>
      <c r="B98" s="894">
        <v>26</v>
      </c>
      <c r="C98" s="894">
        <v>25</v>
      </c>
      <c r="D98" s="894">
        <f>B98+C98</f>
        <v>51</v>
      </c>
      <c r="E98" s="309" t="s">
        <v>157</v>
      </c>
    </row>
    <row r="99" spans="1:5" ht="15">
      <c r="A99" s="308" t="s">
        <v>158</v>
      </c>
      <c r="B99" s="894">
        <v>27</v>
      </c>
      <c r="C99" s="894">
        <v>4</v>
      </c>
      <c r="D99" s="894">
        <f>B99+C99</f>
        <v>31</v>
      </c>
      <c r="E99" s="309" t="s">
        <v>159</v>
      </c>
    </row>
    <row r="100" spans="1:5" ht="15">
      <c r="A100" s="308" t="s">
        <v>160</v>
      </c>
      <c r="B100" s="894">
        <v>20</v>
      </c>
      <c r="C100" s="894">
        <v>4</v>
      </c>
      <c r="D100" s="894">
        <f>B100+C100</f>
        <v>24</v>
      </c>
      <c r="E100" s="309" t="s">
        <v>161</v>
      </c>
    </row>
    <row r="101" spans="1:5" ht="14.25">
      <c r="A101" s="310" t="s">
        <v>162</v>
      </c>
      <c r="B101" s="893">
        <f>SUM(B102:B107)</f>
        <v>307</v>
      </c>
      <c r="C101" s="893">
        <f>SUM(C102:C107)</f>
        <v>542</v>
      </c>
      <c r="D101" s="893">
        <f>SUM(D102:D107)</f>
        <v>849</v>
      </c>
      <c r="E101" s="314" t="s">
        <v>163</v>
      </c>
    </row>
    <row r="102" spans="1:5" ht="15">
      <c r="A102" s="308" t="s">
        <v>164</v>
      </c>
      <c r="B102" s="894">
        <v>105</v>
      </c>
      <c r="C102" s="894">
        <v>321</v>
      </c>
      <c r="D102" s="894">
        <f t="shared" ref="D102:D107" si="6">B102+C102</f>
        <v>426</v>
      </c>
      <c r="E102" s="309" t="s">
        <v>165</v>
      </c>
    </row>
    <row r="103" spans="1:5" ht="15">
      <c r="A103" s="308" t="s">
        <v>166</v>
      </c>
      <c r="B103" s="894">
        <v>36</v>
      </c>
      <c r="C103" s="894">
        <v>24</v>
      </c>
      <c r="D103" s="894">
        <f t="shared" si="6"/>
        <v>60</v>
      </c>
      <c r="E103" s="309" t="s">
        <v>167</v>
      </c>
    </row>
    <row r="104" spans="1:5" ht="15">
      <c r="A104" s="308" t="s">
        <v>168</v>
      </c>
      <c r="B104" s="894">
        <v>78</v>
      </c>
      <c r="C104" s="894">
        <v>143</v>
      </c>
      <c r="D104" s="894">
        <f t="shared" si="6"/>
        <v>221</v>
      </c>
      <c r="E104" s="309" t="s">
        <v>169</v>
      </c>
    </row>
    <row r="105" spans="1:5" ht="15">
      <c r="A105" s="308" t="s">
        <v>170</v>
      </c>
      <c r="B105" s="894">
        <v>57</v>
      </c>
      <c r="C105" s="894">
        <v>31</v>
      </c>
      <c r="D105" s="894">
        <f t="shared" si="6"/>
        <v>88</v>
      </c>
      <c r="E105" s="309" t="s">
        <v>171</v>
      </c>
    </row>
    <row r="106" spans="1:5" ht="15">
      <c r="A106" s="308" t="s">
        <v>172</v>
      </c>
      <c r="B106" s="1024">
        <v>4</v>
      </c>
      <c r="C106" s="992">
        <v>0</v>
      </c>
      <c r="D106" s="1024">
        <f t="shared" si="6"/>
        <v>4</v>
      </c>
      <c r="E106" s="309" t="s">
        <v>173</v>
      </c>
    </row>
    <row r="107" spans="1:5" ht="15">
      <c r="A107" s="308" t="s">
        <v>174</v>
      </c>
      <c r="B107" s="1024">
        <v>27</v>
      </c>
      <c r="C107" s="1024">
        <v>23</v>
      </c>
      <c r="D107" s="1024">
        <f t="shared" si="6"/>
        <v>50</v>
      </c>
      <c r="E107" s="309" t="s">
        <v>175</v>
      </c>
    </row>
    <row r="108" spans="1:5" ht="14.25">
      <c r="A108" s="315" t="s">
        <v>176</v>
      </c>
      <c r="B108" s="1025">
        <f>SUM(B109:B112)</f>
        <v>36</v>
      </c>
      <c r="C108" s="1025">
        <f>SUM(C109:C112)</f>
        <v>15</v>
      </c>
      <c r="D108" s="1025">
        <f>SUM(D109:D112)</f>
        <v>51</v>
      </c>
      <c r="E108" s="311" t="s">
        <v>177</v>
      </c>
    </row>
    <row r="109" spans="1:5" ht="15">
      <c r="A109" s="308" t="s">
        <v>178</v>
      </c>
      <c r="B109" s="1024">
        <v>2</v>
      </c>
      <c r="C109" s="992">
        <v>0</v>
      </c>
      <c r="D109" s="1024">
        <f>B109+C109</f>
        <v>2</v>
      </c>
      <c r="E109" s="309" t="s">
        <v>179</v>
      </c>
    </row>
    <row r="110" spans="1:5" ht="15">
      <c r="A110" s="308" t="s">
        <v>180</v>
      </c>
      <c r="B110" s="1024">
        <v>18</v>
      </c>
      <c r="C110" s="1024">
        <v>14</v>
      </c>
      <c r="D110" s="1024">
        <f>B110+C110</f>
        <v>32</v>
      </c>
      <c r="E110" s="309" t="s">
        <v>181</v>
      </c>
    </row>
    <row r="111" spans="1:5" ht="15">
      <c r="A111" s="308" t="s">
        <v>182</v>
      </c>
      <c r="B111" s="1024">
        <v>7</v>
      </c>
      <c r="C111" s="992">
        <v>0</v>
      </c>
      <c r="D111" s="1024">
        <f>B111+C111</f>
        <v>7</v>
      </c>
      <c r="E111" s="309" t="s">
        <v>183</v>
      </c>
    </row>
    <row r="112" spans="1:5" ht="15">
      <c r="A112" s="308" t="s">
        <v>184</v>
      </c>
      <c r="B112" s="1024">
        <v>9</v>
      </c>
      <c r="C112" s="1024">
        <v>1</v>
      </c>
      <c r="D112" s="1024">
        <f>B112+C112</f>
        <v>10</v>
      </c>
      <c r="E112" s="309" t="s">
        <v>185</v>
      </c>
    </row>
    <row r="113" spans="1:5" ht="14.25">
      <c r="A113" s="306" t="s">
        <v>186</v>
      </c>
      <c r="B113" s="1025">
        <f>SUM(B114:B117)</f>
        <v>59</v>
      </c>
      <c r="C113" s="1025">
        <f>SUM(C114:C117)</f>
        <v>55</v>
      </c>
      <c r="D113" s="1025">
        <f>SUM(D114:D117)</f>
        <v>114</v>
      </c>
      <c r="E113" s="311" t="s">
        <v>187</v>
      </c>
    </row>
    <row r="114" spans="1:5" ht="15">
      <c r="A114" s="308" t="s">
        <v>188</v>
      </c>
      <c r="B114" s="1024">
        <v>8</v>
      </c>
      <c r="C114" s="1024">
        <v>1</v>
      </c>
      <c r="D114" s="1024">
        <f>B114+C114</f>
        <v>9</v>
      </c>
      <c r="E114" s="309" t="s">
        <v>189</v>
      </c>
    </row>
    <row r="115" spans="1:5" ht="15">
      <c r="A115" s="308" t="s">
        <v>190</v>
      </c>
      <c r="B115" s="1024">
        <v>3</v>
      </c>
      <c r="C115" s="1024">
        <v>1</v>
      </c>
      <c r="D115" s="1024">
        <f>B115+C115</f>
        <v>4</v>
      </c>
      <c r="E115" s="309" t="s">
        <v>191</v>
      </c>
    </row>
    <row r="116" spans="1:5" ht="15">
      <c r="A116" s="308" t="s">
        <v>818</v>
      </c>
      <c r="B116" s="1024">
        <v>48</v>
      </c>
      <c r="C116" s="1024">
        <v>53</v>
      </c>
      <c r="D116" s="1024">
        <f>B116+C116</f>
        <v>101</v>
      </c>
      <c r="E116" s="309" t="s">
        <v>192</v>
      </c>
    </row>
    <row r="117" spans="1:5" ht="15">
      <c r="A117" s="308" t="s">
        <v>193</v>
      </c>
      <c r="B117" s="992">
        <v>0</v>
      </c>
      <c r="C117" s="992">
        <v>0</v>
      </c>
      <c r="D117" s="992">
        <v>0</v>
      </c>
      <c r="E117" s="309" t="s">
        <v>194</v>
      </c>
    </row>
    <row r="118" spans="1:5" ht="14.25">
      <c r="A118" s="315" t="s">
        <v>195</v>
      </c>
      <c r="B118" s="1025">
        <f>SUM(B119:B120)</f>
        <v>15</v>
      </c>
      <c r="C118" s="1025">
        <f>SUM(C119:C120)</f>
        <v>6</v>
      </c>
      <c r="D118" s="1025">
        <f>SUM(D119:D120)</f>
        <v>21</v>
      </c>
      <c r="E118" s="311" t="s">
        <v>196</v>
      </c>
    </row>
    <row r="119" spans="1:5" ht="15">
      <c r="A119" s="316" t="s">
        <v>197</v>
      </c>
      <c r="B119" s="992">
        <v>0</v>
      </c>
      <c r="C119" s="992">
        <v>0</v>
      </c>
      <c r="D119" s="992">
        <v>0</v>
      </c>
      <c r="E119" s="317" t="s">
        <v>838</v>
      </c>
    </row>
    <row r="120" spans="1:5" ht="15">
      <c r="A120" s="318" t="s">
        <v>199</v>
      </c>
      <c r="B120" s="894">
        <v>15</v>
      </c>
      <c r="C120" s="894">
        <v>6</v>
      </c>
      <c r="D120" s="894">
        <f>B120+C120</f>
        <v>21</v>
      </c>
      <c r="E120" s="317" t="s">
        <v>821</v>
      </c>
    </row>
    <row r="121" spans="1:5" ht="14.25">
      <c r="A121" s="319" t="s">
        <v>285</v>
      </c>
      <c r="B121" s="893">
        <f>B10+B19+B28+B38+B46+B69+B86+B95+B101+B108+B113+B118</f>
        <v>5978</v>
      </c>
      <c r="C121" s="893">
        <f>C10+C19+C28+C38+C46+C69+C86+C95+C101+C108+C113+C118</f>
        <v>11235</v>
      </c>
      <c r="D121" s="893">
        <f>D10+D19+D28+D38+D46+D69+D86+D95+D101+D108+D113+D118</f>
        <v>17213</v>
      </c>
      <c r="E121" s="150" t="s">
        <v>202</v>
      </c>
    </row>
    <row r="122" spans="1:5" ht="14.25">
      <c r="A122" s="248"/>
      <c r="B122" s="717"/>
      <c r="C122" s="717"/>
      <c r="D122" s="249"/>
      <c r="E122" s="232"/>
    </row>
    <row r="123" spans="1:5" ht="14.25">
      <c r="A123" s="248"/>
      <c r="B123" s="717"/>
      <c r="C123" s="717"/>
      <c r="D123" s="249"/>
      <c r="E123" s="232"/>
    </row>
    <row r="124" spans="1:5">
      <c r="A124" s="527"/>
      <c r="B124" s="718"/>
      <c r="C124" s="718"/>
      <c r="E124" s="528"/>
    </row>
    <row r="125" spans="1:5">
      <c r="A125" s="362" t="s">
        <v>715</v>
      </c>
      <c r="B125" s="719"/>
      <c r="C125" s="719"/>
      <c r="D125" s="720"/>
      <c r="E125" s="287" t="s">
        <v>841</v>
      </c>
    </row>
    <row r="126" spans="1:5">
      <c r="E126" s="230"/>
    </row>
    <row r="127" spans="1:5" ht="14.25">
      <c r="A127" s="1076"/>
      <c r="B127" s="1076"/>
      <c r="C127" s="1076"/>
      <c r="D127" s="1076"/>
      <c r="E127" s="1076"/>
    </row>
  </sheetData>
  <mergeCells count="1">
    <mergeCell ref="A127:E127"/>
  </mergeCells>
  <pageMargins left="0.78740157480314965" right="0.59055118110236227" top="1.1811023622047245" bottom="1.1811023622047245" header="0.51181102362204722" footer="0.51181102362204722"/>
  <pageSetup paperSize="9" scale="77" orientation="portrait" r:id="rId1"/>
  <headerFooter alignWithMargins="0"/>
  <rowBreaks count="1" manualBreakCount="1">
    <brk id="60" max="16383" man="1"/>
  </rowBreaks>
  <ignoredErrors>
    <ignoredError sqref="D19 D28 D38 D46:D53 D86 D95 D101 D108 D113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7030A0"/>
  </sheetPr>
  <dimension ref="A1:D127"/>
  <sheetViews>
    <sheetView showGridLines="0" view="pageLayout" topLeftCell="A103" zoomScaleSheetLayoutView="80" workbookViewId="0">
      <selection activeCell="B76" sqref="B76"/>
    </sheetView>
  </sheetViews>
  <sheetFormatPr baseColWidth="10" defaultColWidth="10.28515625" defaultRowHeight="12.75"/>
  <cols>
    <col min="1" max="1" width="40.28515625" style="209" customWidth="1"/>
    <col min="2" max="2" width="30.5703125" style="510" customWidth="1"/>
    <col min="3" max="3" width="40.28515625" style="209" customWidth="1"/>
    <col min="4" max="4" width="4.7109375" style="209" customWidth="1"/>
    <col min="5" max="253" width="10.28515625" style="209"/>
    <col min="254" max="254" width="37.7109375" style="209" customWidth="1"/>
    <col min="255" max="256" width="16.7109375" style="209" customWidth="1"/>
    <col min="257" max="257" width="37.7109375" style="209" customWidth="1"/>
    <col min="258" max="258" width="4.7109375" style="209" customWidth="1"/>
    <col min="259" max="509" width="10.28515625" style="209"/>
    <col min="510" max="510" width="37.7109375" style="209" customWidth="1"/>
    <col min="511" max="512" width="16.7109375" style="209" customWidth="1"/>
    <col min="513" max="513" width="37.7109375" style="209" customWidth="1"/>
    <col min="514" max="514" width="4.7109375" style="209" customWidth="1"/>
    <col min="515" max="765" width="10.28515625" style="209"/>
    <col min="766" max="766" width="37.7109375" style="209" customWidth="1"/>
    <col min="767" max="768" width="16.7109375" style="209" customWidth="1"/>
    <col min="769" max="769" width="37.7109375" style="209" customWidth="1"/>
    <col min="770" max="770" width="4.7109375" style="209" customWidth="1"/>
    <col min="771" max="1021" width="10.28515625" style="209"/>
    <col min="1022" max="1022" width="37.7109375" style="209" customWidth="1"/>
    <col min="1023" max="1024" width="16.7109375" style="209" customWidth="1"/>
    <col min="1025" max="1025" width="37.7109375" style="209" customWidth="1"/>
    <col min="1026" max="1026" width="4.7109375" style="209" customWidth="1"/>
    <col min="1027" max="1277" width="10.28515625" style="209"/>
    <col min="1278" max="1278" width="37.7109375" style="209" customWidth="1"/>
    <col min="1279" max="1280" width="16.7109375" style="209" customWidth="1"/>
    <col min="1281" max="1281" width="37.7109375" style="209" customWidth="1"/>
    <col min="1282" max="1282" width="4.7109375" style="209" customWidth="1"/>
    <col min="1283" max="1533" width="10.28515625" style="209"/>
    <col min="1534" max="1534" width="37.7109375" style="209" customWidth="1"/>
    <col min="1535" max="1536" width="16.7109375" style="209" customWidth="1"/>
    <col min="1537" max="1537" width="37.7109375" style="209" customWidth="1"/>
    <col min="1538" max="1538" width="4.7109375" style="209" customWidth="1"/>
    <col min="1539" max="1789" width="10.28515625" style="209"/>
    <col min="1790" max="1790" width="37.7109375" style="209" customWidth="1"/>
    <col min="1791" max="1792" width="16.7109375" style="209" customWidth="1"/>
    <col min="1793" max="1793" width="37.7109375" style="209" customWidth="1"/>
    <col min="1794" max="1794" width="4.7109375" style="209" customWidth="1"/>
    <col min="1795" max="2045" width="10.28515625" style="209"/>
    <col min="2046" max="2046" width="37.7109375" style="209" customWidth="1"/>
    <col min="2047" max="2048" width="16.7109375" style="209" customWidth="1"/>
    <col min="2049" max="2049" width="37.7109375" style="209" customWidth="1"/>
    <col min="2050" max="2050" width="4.7109375" style="209" customWidth="1"/>
    <col min="2051" max="2301" width="10.28515625" style="209"/>
    <col min="2302" max="2302" width="37.7109375" style="209" customWidth="1"/>
    <col min="2303" max="2304" width="16.7109375" style="209" customWidth="1"/>
    <col min="2305" max="2305" width="37.7109375" style="209" customWidth="1"/>
    <col min="2306" max="2306" width="4.7109375" style="209" customWidth="1"/>
    <col min="2307" max="2557" width="10.28515625" style="209"/>
    <col min="2558" max="2558" width="37.7109375" style="209" customWidth="1"/>
    <col min="2559" max="2560" width="16.7109375" style="209" customWidth="1"/>
    <col min="2561" max="2561" width="37.7109375" style="209" customWidth="1"/>
    <col min="2562" max="2562" width="4.7109375" style="209" customWidth="1"/>
    <col min="2563" max="2813" width="10.28515625" style="209"/>
    <col min="2814" max="2814" width="37.7109375" style="209" customWidth="1"/>
    <col min="2815" max="2816" width="16.7109375" style="209" customWidth="1"/>
    <col min="2817" max="2817" width="37.7109375" style="209" customWidth="1"/>
    <col min="2818" max="2818" width="4.7109375" style="209" customWidth="1"/>
    <col min="2819" max="3069" width="10.28515625" style="209"/>
    <col min="3070" max="3070" width="37.7109375" style="209" customWidth="1"/>
    <col min="3071" max="3072" width="16.7109375" style="209" customWidth="1"/>
    <col min="3073" max="3073" width="37.7109375" style="209" customWidth="1"/>
    <col min="3074" max="3074" width="4.7109375" style="209" customWidth="1"/>
    <col min="3075" max="3325" width="10.28515625" style="209"/>
    <col min="3326" max="3326" width="37.7109375" style="209" customWidth="1"/>
    <col min="3327" max="3328" width="16.7109375" style="209" customWidth="1"/>
    <col min="3329" max="3329" width="37.7109375" style="209" customWidth="1"/>
    <col min="3330" max="3330" width="4.7109375" style="209" customWidth="1"/>
    <col min="3331" max="3581" width="10.28515625" style="209"/>
    <col min="3582" max="3582" width="37.7109375" style="209" customWidth="1"/>
    <col min="3583" max="3584" width="16.7109375" style="209" customWidth="1"/>
    <col min="3585" max="3585" width="37.7109375" style="209" customWidth="1"/>
    <col min="3586" max="3586" width="4.7109375" style="209" customWidth="1"/>
    <col min="3587" max="3837" width="10.28515625" style="209"/>
    <col min="3838" max="3838" width="37.7109375" style="209" customWidth="1"/>
    <col min="3839" max="3840" width="16.7109375" style="209" customWidth="1"/>
    <col min="3841" max="3841" width="37.7109375" style="209" customWidth="1"/>
    <col min="3842" max="3842" width="4.7109375" style="209" customWidth="1"/>
    <col min="3843" max="4093" width="10.28515625" style="209"/>
    <col min="4094" max="4094" width="37.7109375" style="209" customWidth="1"/>
    <col min="4095" max="4096" width="16.7109375" style="209" customWidth="1"/>
    <col min="4097" max="4097" width="37.7109375" style="209" customWidth="1"/>
    <col min="4098" max="4098" width="4.7109375" style="209" customWidth="1"/>
    <col min="4099" max="4349" width="10.28515625" style="209"/>
    <col min="4350" max="4350" width="37.7109375" style="209" customWidth="1"/>
    <col min="4351" max="4352" width="16.7109375" style="209" customWidth="1"/>
    <col min="4353" max="4353" width="37.7109375" style="209" customWidth="1"/>
    <col min="4354" max="4354" width="4.7109375" style="209" customWidth="1"/>
    <col min="4355" max="4605" width="10.28515625" style="209"/>
    <col min="4606" max="4606" width="37.7109375" style="209" customWidth="1"/>
    <col min="4607" max="4608" width="16.7109375" style="209" customWidth="1"/>
    <col min="4609" max="4609" width="37.7109375" style="209" customWidth="1"/>
    <col min="4610" max="4610" width="4.7109375" style="209" customWidth="1"/>
    <col min="4611" max="4861" width="10.28515625" style="209"/>
    <col min="4862" max="4862" width="37.7109375" style="209" customWidth="1"/>
    <col min="4863" max="4864" width="16.7109375" style="209" customWidth="1"/>
    <col min="4865" max="4865" width="37.7109375" style="209" customWidth="1"/>
    <col min="4866" max="4866" width="4.7109375" style="209" customWidth="1"/>
    <col min="4867" max="5117" width="10.28515625" style="209"/>
    <col min="5118" max="5118" width="37.7109375" style="209" customWidth="1"/>
    <col min="5119" max="5120" width="16.7109375" style="209" customWidth="1"/>
    <col min="5121" max="5121" width="37.7109375" style="209" customWidth="1"/>
    <col min="5122" max="5122" width="4.7109375" style="209" customWidth="1"/>
    <col min="5123" max="5373" width="10.28515625" style="209"/>
    <col min="5374" max="5374" width="37.7109375" style="209" customWidth="1"/>
    <col min="5375" max="5376" width="16.7109375" style="209" customWidth="1"/>
    <col min="5377" max="5377" width="37.7109375" style="209" customWidth="1"/>
    <col min="5378" max="5378" width="4.7109375" style="209" customWidth="1"/>
    <col min="5379" max="5629" width="10.28515625" style="209"/>
    <col min="5630" max="5630" width="37.7109375" style="209" customWidth="1"/>
    <col min="5631" max="5632" width="16.7109375" style="209" customWidth="1"/>
    <col min="5633" max="5633" width="37.7109375" style="209" customWidth="1"/>
    <col min="5634" max="5634" width="4.7109375" style="209" customWidth="1"/>
    <col min="5635" max="5885" width="10.28515625" style="209"/>
    <col min="5886" max="5886" width="37.7109375" style="209" customWidth="1"/>
    <col min="5887" max="5888" width="16.7109375" style="209" customWidth="1"/>
    <col min="5889" max="5889" width="37.7109375" style="209" customWidth="1"/>
    <col min="5890" max="5890" width="4.7109375" style="209" customWidth="1"/>
    <col min="5891" max="6141" width="10.28515625" style="209"/>
    <col min="6142" max="6142" width="37.7109375" style="209" customWidth="1"/>
    <col min="6143" max="6144" width="16.7109375" style="209" customWidth="1"/>
    <col min="6145" max="6145" width="37.7109375" style="209" customWidth="1"/>
    <col min="6146" max="6146" width="4.7109375" style="209" customWidth="1"/>
    <col min="6147" max="6397" width="10.28515625" style="209"/>
    <col min="6398" max="6398" width="37.7109375" style="209" customWidth="1"/>
    <col min="6399" max="6400" width="16.7109375" style="209" customWidth="1"/>
    <col min="6401" max="6401" width="37.7109375" style="209" customWidth="1"/>
    <col min="6402" max="6402" width="4.7109375" style="209" customWidth="1"/>
    <col min="6403" max="6653" width="10.28515625" style="209"/>
    <col min="6654" max="6654" width="37.7109375" style="209" customWidth="1"/>
    <col min="6655" max="6656" width="16.7109375" style="209" customWidth="1"/>
    <col min="6657" max="6657" width="37.7109375" style="209" customWidth="1"/>
    <col min="6658" max="6658" width="4.7109375" style="209" customWidth="1"/>
    <col min="6659" max="6909" width="10.28515625" style="209"/>
    <col min="6910" max="6910" width="37.7109375" style="209" customWidth="1"/>
    <col min="6911" max="6912" width="16.7109375" style="209" customWidth="1"/>
    <col min="6913" max="6913" width="37.7109375" style="209" customWidth="1"/>
    <col min="6914" max="6914" width="4.7109375" style="209" customWidth="1"/>
    <col min="6915" max="7165" width="10.28515625" style="209"/>
    <col min="7166" max="7166" width="37.7109375" style="209" customWidth="1"/>
    <col min="7167" max="7168" width="16.7109375" style="209" customWidth="1"/>
    <col min="7169" max="7169" width="37.7109375" style="209" customWidth="1"/>
    <col min="7170" max="7170" width="4.7109375" style="209" customWidth="1"/>
    <col min="7171" max="7421" width="10.28515625" style="209"/>
    <col min="7422" max="7422" width="37.7109375" style="209" customWidth="1"/>
    <col min="7423" max="7424" width="16.7109375" style="209" customWidth="1"/>
    <col min="7425" max="7425" width="37.7109375" style="209" customWidth="1"/>
    <col min="7426" max="7426" width="4.7109375" style="209" customWidth="1"/>
    <col min="7427" max="7677" width="10.28515625" style="209"/>
    <col min="7678" max="7678" width="37.7109375" style="209" customWidth="1"/>
    <col min="7679" max="7680" width="16.7109375" style="209" customWidth="1"/>
    <col min="7681" max="7681" width="37.7109375" style="209" customWidth="1"/>
    <col min="7682" max="7682" width="4.7109375" style="209" customWidth="1"/>
    <col min="7683" max="7933" width="10.28515625" style="209"/>
    <col min="7934" max="7934" width="37.7109375" style="209" customWidth="1"/>
    <col min="7935" max="7936" width="16.7109375" style="209" customWidth="1"/>
    <col min="7937" max="7937" width="37.7109375" style="209" customWidth="1"/>
    <col min="7938" max="7938" width="4.7109375" style="209" customWidth="1"/>
    <col min="7939" max="8189" width="10.28515625" style="209"/>
    <col min="8190" max="8190" width="37.7109375" style="209" customWidth="1"/>
    <col min="8191" max="8192" width="16.7109375" style="209" customWidth="1"/>
    <col min="8193" max="8193" width="37.7109375" style="209" customWidth="1"/>
    <col min="8194" max="8194" width="4.7109375" style="209" customWidth="1"/>
    <col min="8195" max="8445" width="10.28515625" style="209"/>
    <col min="8446" max="8446" width="37.7109375" style="209" customWidth="1"/>
    <col min="8447" max="8448" width="16.7109375" style="209" customWidth="1"/>
    <col min="8449" max="8449" width="37.7109375" style="209" customWidth="1"/>
    <col min="8450" max="8450" width="4.7109375" style="209" customWidth="1"/>
    <col min="8451" max="8701" width="10.28515625" style="209"/>
    <col min="8702" max="8702" width="37.7109375" style="209" customWidth="1"/>
    <col min="8703" max="8704" width="16.7109375" style="209" customWidth="1"/>
    <col min="8705" max="8705" width="37.7109375" style="209" customWidth="1"/>
    <col min="8706" max="8706" width="4.7109375" style="209" customWidth="1"/>
    <col min="8707" max="8957" width="10.28515625" style="209"/>
    <col min="8958" max="8958" width="37.7109375" style="209" customWidth="1"/>
    <col min="8959" max="8960" width="16.7109375" style="209" customWidth="1"/>
    <col min="8961" max="8961" width="37.7109375" style="209" customWidth="1"/>
    <col min="8962" max="8962" width="4.7109375" style="209" customWidth="1"/>
    <col min="8963" max="9213" width="10.28515625" style="209"/>
    <col min="9214" max="9214" width="37.7109375" style="209" customWidth="1"/>
    <col min="9215" max="9216" width="16.7109375" style="209" customWidth="1"/>
    <col min="9217" max="9217" width="37.7109375" style="209" customWidth="1"/>
    <col min="9218" max="9218" width="4.7109375" style="209" customWidth="1"/>
    <col min="9219" max="9469" width="10.28515625" style="209"/>
    <col min="9470" max="9470" width="37.7109375" style="209" customWidth="1"/>
    <col min="9471" max="9472" width="16.7109375" style="209" customWidth="1"/>
    <col min="9473" max="9473" width="37.7109375" style="209" customWidth="1"/>
    <col min="9474" max="9474" width="4.7109375" style="209" customWidth="1"/>
    <col min="9475" max="9725" width="10.28515625" style="209"/>
    <col min="9726" max="9726" width="37.7109375" style="209" customWidth="1"/>
    <col min="9727" max="9728" width="16.7109375" style="209" customWidth="1"/>
    <col min="9729" max="9729" width="37.7109375" style="209" customWidth="1"/>
    <col min="9730" max="9730" width="4.7109375" style="209" customWidth="1"/>
    <col min="9731" max="9981" width="10.28515625" style="209"/>
    <col min="9982" max="9982" width="37.7109375" style="209" customWidth="1"/>
    <col min="9983" max="9984" width="16.7109375" style="209" customWidth="1"/>
    <col min="9985" max="9985" width="37.7109375" style="209" customWidth="1"/>
    <col min="9986" max="9986" width="4.7109375" style="209" customWidth="1"/>
    <col min="9987" max="10237" width="10.28515625" style="209"/>
    <col min="10238" max="10238" width="37.7109375" style="209" customWidth="1"/>
    <col min="10239" max="10240" width="16.7109375" style="209" customWidth="1"/>
    <col min="10241" max="10241" width="37.7109375" style="209" customWidth="1"/>
    <col min="10242" max="10242" width="4.7109375" style="209" customWidth="1"/>
    <col min="10243" max="10493" width="10.28515625" style="209"/>
    <col min="10494" max="10494" width="37.7109375" style="209" customWidth="1"/>
    <col min="10495" max="10496" width="16.7109375" style="209" customWidth="1"/>
    <col min="10497" max="10497" width="37.7109375" style="209" customWidth="1"/>
    <col min="10498" max="10498" width="4.7109375" style="209" customWidth="1"/>
    <col min="10499" max="10749" width="10.28515625" style="209"/>
    <col min="10750" max="10750" width="37.7109375" style="209" customWidth="1"/>
    <col min="10751" max="10752" width="16.7109375" style="209" customWidth="1"/>
    <col min="10753" max="10753" width="37.7109375" style="209" customWidth="1"/>
    <col min="10754" max="10754" width="4.7109375" style="209" customWidth="1"/>
    <col min="10755" max="11005" width="10.28515625" style="209"/>
    <col min="11006" max="11006" width="37.7109375" style="209" customWidth="1"/>
    <col min="11007" max="11008" width="16.7109375" style="209" customWidth="1"/>
    <col min="11009" max="11009" width="37.7109375" style="209" customWidth="1"/>
    <col min="11010" max="11010" width="4.7109375" style="209" customWidth="1"/>
    <col min="11011" max="11261" width="10.28515625" style="209"/>
    <col min="11262" max="11262" width="37.7109375" style="209" customWidth="1"/>
    <col min="11263" max="11264" width="16.7109375" style="209" customWidth="1"/>
    <col min="11265" max="11265" width="37.7109375" style="209" customWidth="1"/>
    <col min="11266" max="11266" width="4.7109375" style="209" customWidth="1"/>
    <col min="11267" max="11517" width="10.28515625" style="209"/>
    <col min="11518" max="11518" width="37.7109375" style="209" customWidth="1"/>
    <col min="11519" max="11520" width="16.7109375" style="209" customWidth="1"/>
    <col min="11521" max="11521" width="37.7109375" style="209" customWidth="1"/>
    <col min="11522" max="11522" width="4.7109375" style="209" customWidth="1"/>
    <col min="11523" max="11773" width="10.28515625" style="209"/>
    <col min="11774" max="11774" width="37.7109375" style="209" customWidth="1"/>
    <col min="11775" max="11776" width="16.7109375" style="209" customWidth="1"/>
    <col min="11777" max="11777" width="37.7109375" style="209" customWidth="1"/>
    <col min="11778" max="11778" width="4.7109375" style="209" customWidth="1"/>
    <col min="11779" max="12029" width="10.28515625" style="209"/>
    <col min="12030" max="12030" width="37.7109375" style="209" customWidth="1"/>
    <col min="12031" max="12032" width="16.7109375" style="209" customWidth="1"/>
    <col min="12033" max="12033" width="37.7109375" style="209" customWidth="1"/>
    <col min="12034" max="12034" width="4.7109375" style="209" customWidth="1"/>
    <col min="12035" max="12285" width="10.28515625" style="209"/>
    <col min="12286" max="12286" width="37.7109375" style="209" customWidth="1"/>
    <col min="12287" max="12288" width="16.7109375" style="209" customWidth="1"/>
    <col min="12289" max="12289" width="37.7109375" style="209" customWidth="1"/>
    <col min="12290" max="12290" width="4.7109375" style="209" customWidth="1"/>
    <col min="12291" max="12541" width="10.28515625" style="209"/>
    <col min="12542" max="12542" width="37.7109375" style="209" customWidth="1"/>
    <col min="12543" max="12544" width="16.7109375" style="209" customWidth="1"/>
    <col min="12545" max="12545" width="37.7109375" style="209" customWidth="1"/>
    <col min="12546" max="12546" width="4.7109375" style="209" customWidth="1"/>
    <col min="12547" max="12797" width="10.28515625" style="209"/>
    <col min="12798" max="12798" width="37.7109375" style="209" customWidth="1"/>
    <col min="12799" max="12800" width="16.7109375" style="209" customWidth="1"/>
    <col min="12801" max="12801" width="37.7109375" style="209" customWidth="1"/>
    <col min="12802" max="12802" width="4.7109375" style="209" customWidth="1"/>
    <col min="12803" max="13053" width="10.28515625" style="209"/>
    <col min="13054" max="13054" width="37.7109375" style="209" customWidth="1"/>
    <col min="13055" max="13056" width="16.7109375" style="209" customWidth="1"/>
    <col min="13057" max="13057" width="37.7109375" style="209" customWidth="1"/>
    <col min="13058" max="13058" width="4.7109375" style="209" customWidth="1"/>
    <col min="13059" max="13309" width="10.28515625" style="209"/>
    <col min="13310" max="13310" width="37.7109375" style="209" customWidth="1"/>
    <col min="13311" max="13312" width="16.7109375" style="209" customWidth="1"/>
    <col min="13313" max="13313" width="37.7109375" style="209" customWidth="1"/>
    <col min="13314" max="13314" width="4.7109375" style="209" customWidth="1"/>
    <col min="13315" max="13565" width="10.28515625" style="209"/>
    <col min="13566" max="13566" width="37.7109375" style="209" customWidth="1"/>
    <col min="13567" max="13568" width="16.7109375" style="209" customWidth="1"/>
    <col min="13569" max="13569" width="37.7109375" style="209" customWidth="1"/>
    <col min="13570" max="13570" width="4.7109375" style="209" customWidth="1"/>
    <col min="13571" max="13821" width="10.28515625" style="209"/>
    <col min="13822" max="13822" width="37.7109375" style="209" customWidth="1"/>
    <col min="13823" max="13824" width="16.7109375" style="209" customWidth="1"/>
    <col min="13825" max="13825" width="37.7109375" style="209" customWidth="1"/>
    <col min="13826" max="13826" width="4.7109375" style="209" customWidth="1"/>
    <col min="13827" max="14077" width="10.28515625" style="209"/>
    <col min="14078" max="14078" width="37.7109375" style="209" customWidth="1"/>
    <col min="14079" max="14080" width="16.7109375" style="209" customWidth="1"/>
    <col min="14081" max="14081" width="37.7109375" style="209" customWidth="1"/>
    <col min="14082" max="14082" width="4.7109375" style="209" customWidth="1"/>
    <col min="14083" max="14333" width="10.28515625" style="209"/>
    <col min="14334" max="14334" width="37.7109375" style="209" customWidth="1"/>
    <col min="14335" max="14336" width="16.7109375" style="209" customWidth="1"/>
    <col min="14337" max="14337" width="37.7109375" style="209" customWidth="1"/>
    <col min="14338" max="14338" width="4.7109375" style="209" customWidth="1"/>
    <col min="14339" max="14589" width="10.28515625" style="209"/>
    <col min="14590" max="14590" width="37.7109375" style="209" customWidth="1"/>
    <col min="14591" max="14592" width="16.7109375" style="209" customWidth="1"/>
    <col min="14593" max="14593" width="37.7109375" style="209" customWidth="1"/>
    <col min="14594" max="14594" width="4.7109375" style="209" customWidth="1"/>
    <col min="14595" max="14845" width="10.28515625" style="209"/>
    <col min="14846" max="14846" width="37.7109375" style="209" customWidth="1"/>
    <col min="14847" max="14848" width="16.7109375" style="209" customWidth="1"/>
    <col min="14849" max="14849" width="37.7109375" style="209" customWidth="1"/>
    <col min="14850" max="14850" width="4.7109375" style="209" customWidth="1"/>
    <col min="14851" max="15101" width="10.28515625" style="209"/>
    <col min="15102" max="15102" width="37.7109375" style="209" customWidth="1"/>
    <col min="15103" max="15104" width="16.7109375" style="209" customWidth="1"/>
    <col min="15105" max="15105" width="37.7109375" style="209" customWidth="1"/>
    <col min="15106" max="15106" width="4.7109375" style="209" customWidth="1"/>
    <col min="15107" max="15357" width="10.28515625" style="209"/>
    <col min="15358" max="15358" width="37.7109375" style="209" customWidth="1"/>
    <col min="15359" max="15360" width="16.7109375" style="209" customWidth="1"/>
    <col min="15361" max="15361" width="37.7109375" style="209" customWidth="1"/>
    <col min="15362" max="15362" width="4.7109375" style="209" customWidth="1"/>
    <col min="15363" max="15613" width="10.28515625" style="209"/>
    <col min="15614" max="15614" width="37.7109375" style="209" customWidth="1"/>
    <col min="15615" max="15616" width="16.7109375" style="209" customWidth="1"/>
    <col min="15617" max="15617" width="37.7109375" style="209" customWidth="1"/>
    <col min="15618" max="15618" width="4.7109375" style="209" customWidth="1"/>
    <col min="15619" max="15869" width="10.28515625" style="209"/>
    <col min="15870" max="15870" width="37.7109375" style="209" customWidth="1"/>
    <col min="15871" max="15872" width="16.7109375" style="209" customWidth="1"/>
    <col min="15873" max="15873" width="37.7109375" style="209" customWidth="1"/>
    <col min="15874" max="15874" width="4.7109375" style="209" customWidth="1"/>
    <col min="15875" max="16125" width="10.28515625" style="209"/>
    <col min="16126" max="16126" width="37.7109375" style="209" customWidth="1"/>
    <col min="16127" max="16128" width="16.7109375" style="209" customWidth="1"/>
    <col min="16129" max="16129" width="37.7109375" style="209" customWidth="1"/>
    <col min="16130" max="16130" width="4.7109375" style="209" customWidth="1"/>
    <col min="16131" max="16384" width="10.28515625" style="209"/>
  </cols>
  <sheetData>
    <row r="1" spans="1:4" ht="24.75" customHeight="1">
      <c r="A1" s="207" t="s">
        <v>0</v>
      </c>
      <c r="B1" s="509" t="s">
        <v>208</v>
      </c>
      <c r="C1" s="208" t="s">
        <v>1</v>
      </c>
    </row>
    <row r="2" spans="1:4" ht="18.95" customHeight="1"/>
    <row r="3" spans="1:4" ht="18.95" customHeight="1">
      <c r="A3" s="511" t="s">
        <v>647</v>
      </c>
      <c r="B3" s="512"/>
      <c r="C3" s="513" t="s">
        <v>646</v>
      </c>
    </row>
    <row r="4" spans="1:4" ht="18.95" customHeight="1">
      <c r="A4" s="514" t="s">
        <v>509</v>
      </c>
      <c r="B4" s="515"/>
      <c r="C4" s="516" t="s">
        <v>510</v>
      </c>
    </row>
    <row r="5" spans="1:4" ht="18.95" customHeight="1">
      <c r="A5" s="391"/>
      <c r="B5" s="515"/>
      <c r="C5" s="391"/>
    </row>
    <row r="6" spans="1:4" ht="13.5" customHeight="1">
      <c r="A6" s="888" t="s">
        <v>867</v>
      </c>
      <c r="B6" s="517" t="s">
        <v>511</v>
      </c>
      <c r="C6" s="912" t="s">
        <v>868</v>
      </c>
      <c r="D6" s="518"/>
    </row>
    <row r="7" spans="1:4" ht="13.5" customHeight="1">
      <c r="A7" s="16"/>
      <c r="B7" s="519" t="s">
        <v>512</v>
      </c>
      <c r="C7" s="16"/>
    </row>
    <row r="8" spans="1:4" ht="13.5" customHeight="1">
      <c r="A8" s="16"/>
      <c r="B8" s="520"/>
      <c r="C8" s="16"/>
    </row>
    <row r="9" spans="1:4" ht="8.1" customHeight="1">
      <c r="A9" s="16"/>
      <c r="B9" s="520"/>
      <c r="C9" s="16"/>
    </row>
    <row r="10" spans="1:4" ht="15" customHeight="1">
      <c r="A10" s="179" t="s">
        <v>18</v>
      </c>
      <c r="B10" s="521">
        <f>SUM(B11:B18)</f>
        <v>37</v>
      </c>
      <c r="C10" s="291" t="s">
        <v>19</v>
      </c>
    </row>
    <row r="11" spans="1:4" ht="15" customHeight="1">
      <c r="A11" s="192" t="s">
        <v>20</v>
      </c>
      <c r="B11" s="522">
        <v>4</v>
      </c>
      <c r="C11" s="293" t="s">
        <v>21</v>
      </c>
    </row>
    <row r="12" spans="1:4" ht="15" customHeight="1">
      <c r="A12" s="192" t="s">
        <v>22</v>
      </c>
      <c r="B12" s="522">
        <v>2</v>
      </c>
      <c r="C12" s="293" t="s">
        <v>23</v>
      </c>
    </row>
    <row r="13" spans="1:4" ht="15" customHeight="1">
      <c r="A13" s="295" t="s">
        <v>24</v>
      </c>
      <c r="B13" s="522">
        <v>3</v>
      </c>
      <c r="C13" s="293" t="s">
        <v>25</v>
      </c>
    </row>
    <row r="14" spans="1:4" ht="15" customHeight="1">
      <c r="A14" s="462" t="s">
        <v>26</v>
      </c>
      <c r="B14" s="522">
        <v>3</v>
      </c>
      <c r="C14" s="293" t="s">
        <v>27</v>
      </c>
    </row>
    <row r="15" spans="1:4" ht="15" customHeight="1">
      <c r="A15" s="462" t="s">
        <v>346</v>
      </c>
      <c r="B15" s="522">
        <v>4</v>
      </c>
      <c r="C15" s="293" t="s">
        <v>35</v>
      </c>
    </row>
    <row r="16" spans="1:4" ht="15" customHeight="1">
      <c r="A16" s="462" t="s">
        <v>28</v>
      </c>
      <c r="B16" s="522">
        <v>3</v>
      </c>
      <c r="C16" s="293" t="s">
        <v>29</v>
      </c>
    </row>
    <row r="17" spans="1:3" ht="15" customHeight="1">
      <c r="A17" s="462" t="s">
        <v>347</v>
      </c>
      <c r="B17" s="522">
        <v>11</v>
      </c>
      <c r="C17" s="293" t="s">
        <v>31</v>
      </c>
    </row>
    <row r="18" spans="1:3" ht="15" customHeight="1">
      <c r="A18" s="462" t="s">
        <v>348</v>
      </c>
      <c r="B18" s="522">
        <v>7</v>
      </c>
      <c r="C18" s="293" t="s">
        <v>33</v>
      </c>
    </row>
    <row r="19" spans="1:3" ht="15" customHeight="1">
      <c r="A19" s="185" t="s">
        <v>36</v>
      </c>
      <c r="B19" s="521">
        <f>SUM(B20:B27)</f>
        <v>25</v>
      </c>
      <c r="C19" s="296" t="s">
        <v>37</v>
      </c>
    </row>
    <row r="20" spans="1:3" ht="15" customHeight="1">
      <c r="A20" s="192" t="s">
        <v>38</v>
      </c>
      <c r="B20" s="522">
        <v>4</v>
      </c>
      <c r="C20" s="297" t="s">
        <v>39</v>
      </c>
    </row>
    <row r="21" spans="1:3" ht="15" customHeight="1">
      <c r="A21" s="192" t="s">
        <v>40</v>
      </c>
      <c r="B21" s="522">
        <v>2</v>
      </c>
      <c r="C21" s="297" t="s">
        <v>41</v>
      </c>
    </row>
    <row r="22" spans="1:3" ht="15" customHeight="1">
      <c r="A22" s="192" t="s">
        <v>42</v>
      </c>
      <c r="B22" s="522">
        <v>2</v>
      </c>
      <c r="C22" s="297" t="s">
        <v>43</v>
      </c>
    </row>
    <row r="23" spans="1:3" ht="15" customHeight="1">
      <c r="A23" s="192" t="s">
        <v>44</v>
      </c>
      <c r="B23" s="522">
        <v>2</v>
      </c>
      <c r="C23" s="293" t="s">
        <v>45</v>
      </c>
    </row>
    <row r="24" spans="1:3" ht="15" customHeight="1">
      <c r="A24" s="192" t="s">
        <v>46</v>
      </c>
      <c r="B24" s="510">
        <v>1</v>
      </c>
      <c r="C24" s="297" t="s">
        <v>47</v>
      </c>
    </row>
    <row r="25" spans="1:3" ht="15" customHeight="1">
      <c r="A25" s="192" t="s">
        <v>48</v>
      </c>
      <c r="B25" s="522">
        <v>5</v>
      </c>
      <c r="C25" s="297" t="s">
        <v>49</v>
      </c>
    </row>
    <row r="26" spans="1:3" ht="15" customHeight="1">
      <c r="A26" s="192" t="s">
        <v>50</v>
      </c>
      <c r="B26" s="522">
        <v>7</v>
      </c>
      <c r="C26" s="297" t="s">
        <v>51</v>
      </c>
    </row>
    <row r="27" spans="1:3" ht="15" customHeight="1">
      <c r="A27" s="192" t="s">
        <v>52</v>
      </c>
      <c r="B27" s="522">
        <v>2</v>
      </c>
      <c r="C27" s="297" t="s">
        <v>53</v>
      </c>
    </row>
    <row r="28" spans="1:3" ht="15" customHeight="1">
      <c r="A28" s="179" t="s">
        <v>54</v>
      </c>
      <c r="B28" s="521">
        <f>SUM(B29:B37)</f>
        <v>53</v>
      </c>
      <c r="C28" s="291" t="s">
        <v>55</v>
      </c>
    </row>
    <row r="29" spans="1:3" ht="15" customHeight="1">
      <c r="A29" s="466" t="s">
        <v>58</v>
      </c>
      <c r="B29" s="1026">
        <v>0</v>
      </c>
      <c r="C29" s="293" t="s">
        <v>59</v>
      </c>
    </row>
    <row r="30" spans="1:3" ht="15" customHeight="1">
      <c r="A30" s="189" t="s">
        <v>60</v>
      </c>
      <c r="B30" s="522">
        <v>3</v>
      </c>
      <c r="C30" s="293" t="s">
        <v>61</v>
      </c>
    </row>
    <row r="31" spans="1:3" ht="15" customHeight="1">
      <c r="A31" s="467" t="s">
        <v>62</v>
      </c>
      <c r="B31" s="522">
        <v>20</v>
      </c>
      <c r="C31" s="293" t="s">
        <v>63</v>
      </c>
    </row>
    <row r="32" spans="1:3" ht="15" customHeight="1">
      <c r="A32" s="192" t="s">
        <v>64</v>
      </c>
      <c r="B32" s="522">
        <v>3</v>
      </c>
      <c r="C32" s="293" t="s">
        <v>797</v>
      </c>
    </row>
    <row r="33" spans="1:3" ht="15" customHeight="1">
      <c r="A33" s="189" t="s">
        <v>56</v>
      </c>
      <c r="B33" s="522">
        <v>12</v>
      </c>
      <c r="C33" s="293" t="s">
        <v>57</v>
      </c>
    </row>
    <row r="34" spans="1:3" ht="15" customHeight="1">
      <c r="A34" s="468" t="s">
        <v>71</v>
      </c>
      <c r="B34" s="522">
        <v>3</v>
      </c>
      <c r="C34" s="293" t="s">
        <v>72</v>
      </c>
    </row>
    <row r="35" spans="1:3" ht="15" customHeight="1">
      <c r="A35" s="192" t="s">
        <v>65</v>
      </c>
      <c r="B35" s="522">
        <v>5</v>
      </c>
      <c r="C35" s="293" t="s">
        <v>66</v>
      </c>
    </row>
    <row r="36" spans="1:3" ht="15" customHeight="1">
      <c r="A36" s="192" t="s">
        <v>67</v>
      </c>
      <c r="B36" s="522">
        <v>2</v>
      </c>
      <c r="C36" s="293" t="s">
        <v>68</v>
      </c>
    </row>
    <row r="37" spans="1:3" ht="15" customHeight="1">
      <c r="A37" s="192" t="s">
        <v>69</v>
      </c>
      <c r="B37" s="522">
        <v>5</v>
      </c>
      <c r="C37" s="293" t="s">
        <v>70</v>
      </c>
    </row>
    <row r="38" spans="1:3" ht="15" customHeight="1">
      <c r="A38" s="190" t="s">
        <v>73</v>
      </c>
      <c r="B38" s="521">
        <f>B39+B40+B41+B42+B43+B44+B45</f>
        <v>253</v>
      </c>
      <c r="C38" s="291" t="s">
        <v>74</v>
      </c>
    </row>
    <row r="39" spans="1:3" ht="15" customHeight="1">
      <c r="A39" s="466" t="s">
        <v>75</v>
      </c>
      <c r="B39" s="522">
        <v>13</v>
      </c>
      <c r="C39" s="297" t="s">
        <v>76</v>
      </c>
    </row>
    <row r="40" spans="1:3" ht="15" customHeight="1">
      <c r="A40" s="466" t="s">
        <v>77</v>
      </c>
      <c r="B40" s="522">
        <v>2</v>
      </c>
      <c r="C40" s="293" t="s">
        <v>78</v>
      </c>
    </row>
    <row r="41" spans="1:3" ht="15" customHeight="1">
      <c r="A41" s="466" t="s">
        <v>79</v>
      </c>
      <c r="B41" s="522">
        <v>199</v>
      </c>
      <c r="C41" s="293" t="s">
        <v>80</v>
      </c>
    </row>
    <row r="42" spans="1:3" ht="15" customHeight="1">
      <c r="A42" s="466" t="s">
        <v>81</v>
      </c>
      <c r="B42" s="522">
        <v>15</v>
      </c>
      <c r="C42" s="293" t="s">
        <v>82</v>
      </c>
    </row>
    <row r="43" spans="1:3" ht="15" customHeight="1">
      <c r="A43" s="466" t="s">
        <v>83</v>
      </c>
      <c r="B43" s="522">
        <v>4</v>
      </c>
      <c r="C43" s="297" t="s">
        <v>84</v>
      </c>
    </row>
    <row r="44" spans="1:3" ht="15" customHeight="1">
      <c r="A44" s="466" t="s">
        <v>85</v>
      </c>
      <c r="B44" s="522">
        <v>3</v>
      </c>
      <c r="C44" s="297" t="s">
        <v>86</v>
      </c>
    </row>
    <row r="45" spans="1:3" ht="15" customHeight="1">
      <c r="A45" s="466" t="s">
        <v>87</v>
      </c>
      <c r="B45" s="522">
        <v>17</v>
      </c>
      <c r="C45" s="293" t="s">
        <v>88</v>
      </c>
    </row>
    <row r="46" spans="1:3" ht="15" customHeight="1">
      <c r="A46" s="191" t="s">
        <v>89</v>
      </c>
      <c r="B46" s="521">
        <f>B47+B48+B49+B50+B51</f>
        <v>23</v>
      </c>
      <c r="C46" s="291" t="s">
        <v>90</v>
      </c>
    </row>
    <row r="47" spans="1:3" ht="15" customHeight="1">
      <c r="A47" s="192" t="s">
        <v>91</v>
      </c>
      <c r="B47" s="522">
        <v>3</v>
      </c>
      <c r="C47" s="293" t="s">
        <v>92</v>
      </c>
    </row>
    <row r="48" spans="1:3" ht="15" customHeight="1">
      <c r="A48" s="466" t="s">
        <v>93</v>
      </c>
      <c r="B48" s="522">
        <v>6</v>
      </c>
      <c r="C48" s="293" t="s">
        <v>94</v>
      </c>
    </row>
    <row r="49" spans="1:3" ht="15" customHeight="1">
      <c r="A49" s="466" t="s">
        <v>95</v>
      </c>
      <c r="B49" s="522">
        <v>2</v>
      </c>
      <c r="C49" s="293" t="s">
        <v>96</v>
      </c>
    </row>
    <row r="50" spans="1:3" ht="15" customHeight="1">
      <c r="A50" s="466" t="s">
        <v>97</v>
      </c>
      <c r="B50" s="522">
        <v>3</v>
      </c>
      <c r="C50" s="293" t="s">
        <v>98</v>
      </c>
    </row>
    <row r="51" spans="1:3" ht="15" customHeight="1">
      <c r="A51" s="466" t="s">
        <v>99</v>
      </c>
      <c r="B51" s="522">
        <v>9</v>
      </c>
      <c r="C51" s="297" t="s">
        <v>100</v>
      </c>
    </row>
    <row r="52" spans="1:3" ht="15" customHeight="1">
      <c r="A52" s="315"/>
      <c r="B52" s="521"/>
      <c r="C52" s="345"/>
    </row>
    <row r="53" spans="1:3" ht="15" customHeight="1">
      <c r="A53" s="316"/>
      <c r="B53" s="521"/>
      <c r="C53" s="345"/>
    </row>
    <row r="54" spans="1:3" ht="15" customHeight="1">
      <c r="A54" s="318"/>
      <c r="B54" s="521"/>
      <c r="C54" s="345"/>
    </row>
    <row r="55" spans="1:3" ht="15" customHeight="1">
      <c r="A55" s="319"/>
      <c r="B55" s="521"/>
      <c r="C55" s="345"/>
    </row>
    <row r="56" spans="1:3" ht="15" customHeight="1">
      <c r="A56" s="10"/>
      <c r="B56" s="521"/>
      <c r="C56" s="345"/>
    </row>
    <row r="57" spans="1:3" ht="12.75" customHeight="1"/>
    <row r="58" spans="1:3" ht="12.75" customHeight="1"/>
    <row r="59" spans="1:3" ht="6.95" customHeight="1"/>
    <row r="60" spans="1:3" ht="12.75" customHeight="1"/>
    <row r="61" spans="1:3" ht="17.25" customHeight="1">
      <c r="A61" s="207" t="s">
        <v>0</v>
      </c>
      <c r="B61" s="509" t="s">
        <v>208</v>
      </c>
      <c r="C61" s="208" t="s">
        <v>1</v>
      </c>
    </row>
    <row r="62" spans="1:3" ht="12.75" customHeight="1"/>
    <row r="63" spans="1:3" ht="24.75" customHeight="1">
      <c r="A63" s="511" t="s">
        <v>647</v>
      </c>
      <c r="B63" s="512"/>
      <c r="C63" s="513" t="s">
        <v>646</v>
      </c>
    </row>
    <row r="64" spans="1:3" ht="18.75" customHeight="1">
      <c r="A64" s="514" t="s">
        <v>513</v>
      </c>
      <c r="B64" s="512"/>
      <c r="C64" s="516" t="s">
        <v>514</v>
      </c>
    </row>
    <row r="65" spans="1:3" ht="12.75" customHeight="1">
      <c r="A65" s="210"/>
      <c r="C65" s="523"/>
    </row>
    <row r="66" spans="1:3" ht="12.75" customHeight="1">
      <c r="A66" s="888" t="s">
        <v>867</v>
      </c>
      <c r="B66" s="517" t="s">
        <v>511</v>
      </c>
      <c r="C66" s="912" t="s">
        <v>868</v>
      </c>
    </row>
    <row r="67" spans="1:3">
      <c r="A67" s="16"/>
      <c r="B67" s="519" t="s">
        <v>512</v>
      </c>
      <c r="C67" s="16"/>
    </row>
    <row r="68" spans="1:3">
      <c r="A68" s="16"/>
      <c r="B68" s="520"/>
      <c r="C68" s="16"/>
    </row>
    <row r="69" spans="1:3" ht="13.5" customHeight="1">
      <c r="A69" s="306" t="s">
        <v>101</v>
      </c>
      <c r="B69" s="524">
        <f>B70+B71+B72+B73+B74+B75+B76+B77+B78+B79+B80+B81+B82+B83+B84+B85</f>
        <v>94</v>
      </c>
      <c r="C69" s="307" t="s">
        <v>102</v>
      </c>
    </row>
    <row r="70" spans="1:3" ht="13.5" customHeight="1">
      <c r="A70" s="982" t="s">
        <v>690</v>
      </c>
      <c r="B70" s="525">
        <v>9</v>
      </c>
      <c r="C70" s="762" t="s">
        <v>707</v>
      </c>
    </row>
    <row r="71" spans="1:3" ht="13.5" customHeight="1">
      <c r="A71" s="982" t="s">
        <v>691</v>
      </c>
      <c r="B71" s="525">
        <v>8</v>
      </c>
      <c r="C71" s="762" t="s">
        <v>706</v>
      </c>
    </row>
    <row r="72" spans="1:3" ht="13.5" customHeight="1">
      <c r="A72" s="982" t="s">
        <v>692</v>
      </c>
      <c r="B72" s="525">
        <v>15</v>
      </c>
      <c r="C72" s="763" t="s">
        <v>708</v>
      </c>
    </row>
    <row r="73" spans="1:3" ht="13.5" customHeight="1">
      <c r="A73" s="982" t="s">
        <v>693</v>
      </c>
      <c r="B73" s="525">
        <v>4</v>
      </c>
      <c r="C73" s="762" t="s">
        <v>709</v>
      </c>
    </row>
    <row r="74" spans="1:3" ht="13.5" customHeight="1">
      <c r="A74" s="982" t="s">
        <v>694</v>
      </c>
      <c r="B74" s="525">
        <v>2</v>
      </c>
      <c r="C74" s="762" t="s">
        <v>710</v>
      </c>
    </row>
    <row r="75" spans="1:3" ht="13.5" customHeight="1">
      <c r="A75" s="982" t="s">
        <v>695</v>
      </c>
      <c r="B75" s="525">
        <v>2</v>
      </c>
      <c r="C75" s="762" t="s">
        <v>711</v>
      </c>
    </row>
    <row r="76" spans="1:3" ht="13.5" customHeight="1">
      <c r="A76" s="982" t="s">
        <v>696</v>
      </c>
      <c r="B76" s="525">
        <v>10</v>
      </c>
      <c r="C76" s="762" t="s">
        <v>712</v>
      </c>
    </row>
    <row r="77" spans="1:3">
      <c r="A77" s="982" t="s">
        <v>697</v>
      </c>
      <c r="B77" s="525">
        <v>6</v>
      </c>
      <c r="C77" s="762" t="s">
        <v>713</v>
      </c>
    </row>
    <row r="78" spans="1:3">
      <c r="A78" s="982" t="s">
        <v>698</v>
      </c>
      <c r="B78" s="525">
        <v>4</v>
      </c>
      <c r="C78" s="762" t="s">
        <v>714</v>
      </c>
    </row>
    <row r="79" spans="1:3">
      <c r="A79" s="982" t="s">
        <v>699</v>
      </c>
      <c r="B79" s="525">
        <v>3</v>
      </c>
      <c r="C79" s="762" t="s">
        <v>124</v>
      </c>
    </row>
    <row r="80" spans="1:3">
      <c r="A80" s="982" t="s">
        <v>700</v>
      </c>
      <c r="B80" s="525">
        <v>5</v>
      </c>
      <c r="C80" s="762" t="s">
        <v>126</v>
      </c>
    </row>
    <row r="81" spans="1:3">
      <c r="A81" s="982" t="s">
        <v>701</v>
      </c>
      <c r="B81" s="525">
        <v>6</v>
      </c>
      <c r="C81" s="764" t="s">
        <v>689</v>
      </c>
    </row>
    <row r="82" spans="1:3">
      <c r="A82" s="982" t="s">
        <v>702</v>
      </c>
      <c r="B82" s="525">
        <v>8</v>
      </c>
      <c r="C82" s="764" t="s">
        <v>128</v>
      </c>
    </row>
    <row r="83" spans="1:3">
      <c r="A83" s="982" t="s">
        <v>703</v>
      </c>
      <c r="B83" s="525">
        <v>4</v>
      </c>
      <c r="C83" s="762" t="s">
        <v>130</v>
      </c>
    </row>
    <row r="84" spans="1:3">
      <c r="A84" s="982" t="s">
        <v>704</v>
      </c>
      <c r="B84" s="525">
        <v>3</v>
      </c>
      <c r="C84" s="762" t="s">
        <v>132</v>
      </c>
    </row>
    <row r="85" spans="1:3">
      <c r="A85" s="982" t="s">
        <v>705</v>
      </c>
      <c r="B85" s="525">
        <v>5</v>
      </c>
      <c r="C85" s="764" t="s">
        <v>117</v>
      </c>
    </row>
    <row r="86" spans="1:3" ht="14.25">
      <c r="A86" s="310" t="s">
        <v>133</v>
      </c>
      <c r="B86" s="512">
        <f>B87+B88+B89+B90+B91+B92+B93+B94</f>
        <v>25</v>
      </c>
      <c r="C86" s="311" t="s">
        <v>134</v>
      </c>
    </row>
    <row r="87" spans="1:3" ht="15">
      <c r="A87" s="308" t="s">
        <v>135</v>
      </c>
      <c r="B87" s="525">
        <v>3</v>
      </c>
      <c r="C87" s="309" t="s">
        <v>136</v>
      </c>
    </row>
    <row r="88" spans="1:3" ht="15">
      <c r="A88" s="308" t="s">
        <v>137</v>
      </c>
      <c r="B88" s="525">
        <v>1</v>
      </c>
      <c r="C88" s="309" t="s">
        <v>138</v>
      </c>
    </row>
    <row r="89" spans="1:3" ht="15">
      <c r="A89" s="308" t="s">
        <v>139</v>
      </c>
      <c r="B89" s="525">
        <v>1</v>
      </c>
      <c r="C89" s="309" t="s">
        <v>140</v>
      </c>
    </row>
    <row r="90" spans="1:3" ht="15">
      <c r="A90" s="308" t="s">
        <v>141</v>
      </c>
      <c r="B90" s="525">
        <v>1</v>
      </c>
      <c r="C90" s="309" t="s">
        <v>142</v>
      </c>
    </row>
    <row r="91" spans="1:3" ht="15">
      <c r="A91" s="308" t="s">
        <v>143</v>
      </c>
      <c r="B91" s="525">
        <v>12</v>
      </c>
      <c r="C91" s="309" t="s">
        <v>144</v>
      </c>
    </row>
    <row r="92" spans="1:3" ht="15">
      <c r="A92" s="308" t="s">
        <v>145</v>
      </c>
      <c r="B92" s="525">
        <v>2</v>
      </c>
      <c r="C92" s="309" t="s">
        <v>146</v>
      </c>
    </row>
    <row r="93" spans="1:3" ht="15">
      <c r="A93" s="308" t="s">
        <v>147</v>
      </c>
      <c r="B93" s="525">
        <v>2</v>
      </c>
      <c r="C93" s="309" t="s">
        <v>817</v>
      </c>
    </row>
    <row r="94" spans="1:3" ht="15">
      <c r="A94" s="308" t="s">
        <v>148</v>
      </c>
      <c r="B94" s="525">
        <v>3</v>
      </c>
      <c r="C94" s="309" t="s">
        <v>149</v>
      </c>
    </row>
    <row r="95" spans="1:3" ht="14.25">
      <c r="A95" s="312" t="s">
        <v>150</v>
      </c>
      <c r="B95" s="524">
        <f>B96+B97+B98+B99+B100</f>
        <v>17</v>
      </c>
      <c r="C95" s="313" t="s">
        <v>151</v>
      </c>
    </row>
    <row r="96" spans="1:3" ht="15">
      <c r="A96" s="308" t="s">
        <v>152</v>
      </c>
      <c r="B96" s="525">
        <v>7</v>
      </c>
      <c r="C96" s="309" t="s">
        <v>153</v>
      </c>
    </row>
    <row r="97" spans="1:3" ht="15">
      <c r="A97" s="308" t="s">
        <v>154</v>
      </c>
      <c r="B97" s="525">
        <v>3</v>
      </c>
      <c r="C97" s="309" t="s">
        <v>155</v>
      </c>
    </row>
    <row r="98" spans="1:3" ht="15">
      <c r="A98" s="308" t="s">
        <v>156</v>
      </c>
      <c r="B98" s="525">
        <v>5</v>
      </c>
      <c r="C98" s="309" t="s">
        <v>157</v>
      </c>
    </row>
    <row r="99" spans="1:3" ht="15">
      <c r="A99" s="308" t="s">
        <v>158</v>
      </c>
      <c r="B99" s="525">
        <v>1</v>
      </c>
      <c r="C99" s="309" t="s">
        <v>159</v>
      </c>
    </row>
    <row r="100" spans="1:3" ht="15">
      <c r="A100" s="308" t="s">
        <v>160</v>
      </c>
      <c r="B100" s="525">
        <v>1</v>
      </c>
      <c r="C100" s="309" t="s">
        <v>161</v>
      </c>
    </row>
    <row r="101" spans="1:3" ht="14.25">
      <c r="A101" s="310" t="s">
        <v>162</v>
      </c>
      <c r="B101" s="524">
        <f>B102+B103+B104+B105+B106+B107</f>
        <v>17</v>
      </c>
      <c r="C101" s="314" t="s">
        <v>163</v>
      </c>
    </row>
    <row r="102" spans="1:3" ht="15">
      <c r="A102" s="308" t="s">
        <v>164</v>
      </c>
      <c r="B102" s="525">
        <v>8</v>
      </c>
      <c r="C102" s="309" t="s">
        <v>165</v>
      </c>
    </row>
    <row r="103" spans="1:3" ht="15">
      <c r="A103" s="308" t="s">
        <v>166</v>
      </c>
      <c r="B103" s="525">
        <v>2</v>
      </c>
      <c r="C103" s="309" t="s">
        <v>167</v>
      </c>
    </row>
    <row r="104" spans="1:3" ht="15">
      <c r="A104" s="308" t="s">
        <v>168</v>
      </c>
      <c r="B104" s="525">
        <v>3</v>
      </c>
      <c r="C104" s="309" t="s">
        <v>169</v>
      </c>
    </row>
    <row r="105" spans="1:3" ht="15">
      <c r="A105" s="308" t="s">
        <v>170</v>
      </c>
      <c r="B105" s="525">
        <v>2</v>
      </c>
      <c r="C105" s="309" t="s">
        <v>171</v>
      </c>
    </row>
    <row r="106" spans="1:3" ht="15">
      <c r="A106" s="308" t="s">
        <v>172</v>
      </c>
      <c r="B106" s="525">
        <v>1</v>
      </c>
      <c r="C106" s="309" t="s">
        <v>173</v>
      </c>
    </row>
    <row r="107" spans="1:3" ht="15">
      <c r="A107" s="308" t="s">
        <v>174</v>
      </c>
      <c r="B107" s="525">
        <v>1</v>
      </c>
      <c r="C107" s="309" t="s">
        <v>175</v>
      </c>
    </row>
    <row r="108" spans="1:3" ht="14.25">
      <c r="A108" s="315" t="s">
        <v>176</v>
      </c>
      <c r="B108" s="524">
        <f>B109+B110+B111+B112</f>
        <v>9</v>
      </c>
      <c r="C108" s="311" t="s">
        <v>177</v>
      </c>
    </row>
    <row r="109" spans="1:3" ht="15">
      <c r="A109" s="308" t="s">
        <v>178</v>
      </c>
      <c r="B109" s="525">
        <v>1</v>
      </c>
      <c r="C109" s="309" t="s">
        <v>179</v>
      </c>
    </row>
    <row r="110" spans="1:3" ht="15">
      <c r="A110" s="308" t="s">
        <v>180</v>
      </c>
      <c r="B110" s="525">
        <v>2</v>
      </c>
      <c r="C110" s="309" t="s">
        <v>181</v>
      </c>
    </row>
    <row r="111" spans="1:3" ht="15">
      <c r="A111" s="308" t="s">
        <v>182</v>
      </c>
      <c r="B111" s="525">
        <v>4</v>
      </c>
      <c r="C111" s="309" t="s">
        <v>183</v>
      </c>
    </row>
    <row r="112" spans="1:3" ht="15">
      <c r="A112" s="308" t="s">
        <v>184</v>
      </c>
      <c r="B112" s="525">
        <v>2</v>
      </c>
      <c r="C112" s="309" t="s">
        <v>185</v>
      </c>
    </row>
    <row r="113" spans="1:3" ht="14.25">
      <c r="A113" s="306" t="s">
        <v>186</v>
      </c>
      <c r="B113" s="524">
        <f>SUM(B114:B117)</f>
        <v>4</v>
      </c>
      <c r="C113" s="311" t="s">
        <v>187</v>
      </c>
    </row>
    <row r="114" spans="1:3" ht="15">
      <c r="A114" s="308" t="s">
        <v>188</v>
      </c>
      <c r="B114" s="1026">
        <v>0</v>
      </c>
      <c r="C114" s="309" t="s">
        <v>189</v>
      </c>
    </row>
    <row r="115" spans="1:3" ht="15">
      <c r="A115" s="308" t="s">
        <v>190</v>
      </c>
      <c r="B115" s="1026">
        <v>0</v>
      </c>
      <c r="C115" s="309" t="s">
        <v>191</v>
      </c>
    </row>
    <row r="116" spans="1:3" ht="15">
      <c r="A116" s="308" t="s">
        <v>818</v>
      </c>
      <c r="B116" s="1027">
        <v>3</v>
      </c>
      <c r="C116" s="309" t="s">
        <v>192</v>
      </c>
    </row>
    <row r="117" spans="1:3" ht="15">
      <c r="A117" s="308" t="s">
        <v>193</v>
      </c>
      <c r="B117" s="1027">
        <v>1</v>
      </c>
      <c r="C117" s="309" t="s">
        <v>194</v>
      </c>
    </row>
    <row r="118" spans="1:3" ht="14.25">
      <c r="A118" s="315" t="s">
        <v>195</v>
      </c>
      <c r="B118" s="1028">
        <f>SUM(B119:B120)</f>
        <v>3</v>
      </c>
      <c r="C118" s="311" t="s">
        <v>196</v>
      </c>
    </row>
    <row r="119" spans="1:3" ht="15">
      <c r="A119" s="316" t="s">
        <v>197</v>
      </c>
      <c r="B119" s="1026">
        <v>0</v>
      </c>
      <c r="C119" s="317" t="s">
        <v>838</v>
      </c>
    </row>
    <row r="120" spans="1:3" ht="15">
      <c r="A120" s="318" t="s">
        <v>199</v>
      </c>
      <c r="B120" s="1027">
        <v>3</v>
      </c>
      <c r="C120" s="317" t="s">
        <v>821</v>
      </c>
    </row>
    <row r="121" spans="1:3" ht="14.25">
      <c r="A121" s="319" t="s">
        <v>285</v>
      </c>
      <c r="B121" s="524">
        <f>B10+B19+B28+B38+B46+B69+B86+B95+B101+B108+B113+B118</f>
        <v>560</v>
      </c>
      <c r="C121" s="150" t="s">
        <v>202</v>
      </c>
    </row>
    <row r="122" spans="1:3" ht="13.5" customHeight="1">
      <c r="A122" s="248"/>
      <c r="B122" s="526"/>
      <c r="C122" s="232"/>
    </row>
    <row r="123" spans="1:3" ht="14.25" hidden="1">
      <c r="A123" s="248"/>
      <c r="B123" s="526"/>
      <c r="C123" s="232"/>
    </row>
    <row r="124" spans="1:3" hidden="1">
      <c r="A124" s="527"/>
      <c r="C124" s="528"/>
    </row>
    <row r="125" spans="1:3" ht="14.25" customHeight="1">
      <c r="A125" s="362" t="s">
        <v>715</v>
      </c>
      <c r="B125" s="447"/>
      <c r="C125" s="287" t="s">
        <v>841</v>
      </c>
    </row>
    <row r="126" spans="1:3">
      <c r="C126" s="230"/>
    </row>
    <row r="127" spans="1:3" ht="14.25">
      <c r="A127" s="1076"/>
      <c r="B127" s="1076"/>
      <c r="C127" s="1076"/>
    </row>
  </sheetData>
  <mergeCells count="1">
    <mergeCell ref="A127:C127"/>
  </mergeCells>
  <pageMargins left="0.78740157480314965" right="0.59055118110236227" top="1.1811023622047245" bottom="1.1811023622047245" header="0.51181102362204722" footer="0.51181102362204722"/>
  <pageSetup paperSize="9" scale="77" orientation="portrait" r:id="rId1"/>
  <headerFooter alignWithMargins="0"/>
  <rowBreaks count="1" manualBreakCount="1">
    <brk id="6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 syncVertical="1" syncRef="A121" transitionEvaluation="1">
    <tabColor rgb="FF7030A0"/>
  </sheetPr>
  <dimension ref="A1:F122"/>
  <sheetViews>
    <sheetView showGridLines="0" view="pageLayout" topLeftCell="A121" zoomScaleSheetLayoutView="100" workbookViewId="0">
      <selection activeCell="B95" sqref="B95"/>
    </sheetView>
  </sheetViews>
  <sheetFormatPr baseColWidth="10" defaultColWidth="11" defaultRowHeight="20.25" customHeight="1"/>
  <cols>
    <col min="1" max="1" width="43.28515625" style="391" customWidth="1"/>
    <col min="2" max="2" width="29.85546875" style="287" customWidth="1"/>
    <col min="3" max="3" width="40.7109375" style="391" customWidth="1"/>
    <col min="4" max="4" width="8.7109375" style="391" customWidth="1"/>
    <col min="5" max="5" width="5.85546875" style="287" customWidth="1"/>
    <col min="6" max="6" width="23.42578125" style="391" customWidth="1"/>
    <col min="7" max="7" width="2.7109375" style="391" customWidth="1"/>
    <col min="8" max="203" width="11" style="391" customWidth="1"/>
    <col min="204" max="252" width="11" style="391"/>
    <col min="253" max="253" width="38.85546875" style="391" customWidth="1"/>
    <col min="254" max="254" width="13" style="391" customWidth="1"/>
    <col min="255" max="255" width="14.42578125" style="391" customWidth="1"/>
    <col min="256" max="256" width="38.42578125" style="391" customWidth="1"/>
    <col min="257" max="257" width="8.7109375" style="391" customWidth="1"/>
    <col min="258" max="258" width="5.85546875" style="391" customWidth="1"/>
    <col min="259" max="259" width="9" style="391" customWidth="1"/>
    <col min="260" max="261" width="8.42578125" style="391" customWidth="1"/>
    <col min="262" max="262" width="23.42578125" style="391" customWidth="1"/>
    <col min="263" max="263" width="2.7109375" style="391" customWidth="1"/>
    <col min="264" max="459" width="11" style="391" customWidth="1"/>
    <col min="460" max="508" width="11" style="391"/>
    <col min="509" max="509" width="38.85546875" style="391" customWidth="1"/>
    <col min="510" max="510" width="13" style="391" customWidth="1"/>
    <col min="511" max="511" width="14.42578125" style="391" customWidth="1"/>
    <col min="512" max="512" width="38.42578125" style="391" customWidth="1"/>
    <col min="513" max="513" width="8.7109375" style="391" customWidth="1"/>
    <col min="514" max="514" width="5.85546875" style="391" customWidth="1"/>
    <col min="515" max="515" width="9" style="391" customWidth="1"/>
    <col min="516" max="517" width="8.42578125" style="391" customWidth="1"/>
    <col min="518" max="518" width="23.42578125" style="391" customWidth="1"/>
    <col min="519" max="519" width="2.7109375" style="391" customWidth="1"/>
    <col min="520" max="715" width="11" style="391" customWidth="1"/>
    <col min="716" max="764" width="11" style="391"/>
    <col min="765" max="765" width="38.85546875" style="391" customWidth="1"/>
    <col min="766" max="766" width="13" style="391" customWidth="1"/>
    <col min="767" max="767" width="14.42578125" style="391" customWidth="1"/>
    <col min="768" max="768" width="38.42578125" style="391" customWidth="1"/>
    <col min="769" max="769" width="8.7109375" style="391" customWidth="1"/>
    <col min="770" max="770" width="5.85546875" style="391" customWidth="1"/>
    <col min="771" max="771" width="9" style="391" customWidth="1"/>
    <col min="772" max="773" width="8.42578125" style="391" customWidth="1"/>
    <col min="774" max="774" width="23.42578125" style="391" customWidth="1"/>
    <col min="775" max="775" width="2.7109375" style="391" customWidth="1"/>
    <col min="776" max="971" width="11" style="391" customWidth="1"/>
    <col min="972" max="1020" width="11" style="391"/>
    <col min="1021" max="1021" width="38.85546875" style="391" customWidth="1"/>
    <col min="1022" max="1022" width="13" style="391" customWidth="1"/>
    <col min="1023" max="1023" width="14.42578125" style="391" customWidth="1"/>
    <col min="1024" max="1024" width="38.42578125" style="391" customWidth="1"/>
    <col min="1025" max="1025" width="8.7109375" style="391" customWidth="1"/>
    <col min="1026" max="1026" width="5.85546875" style="391" customWidth="1"/>
    <col min="1027" max="1027" width="9" style="391" customWidth="1"/>
    <col min="1028" max="1029" width="8.42578125" style="391" customWidth="1"/>
    <col min="1030" max="1030" width="23.42578125" style="391" customWidth="1"/>
    <col min="1031" max="1031" width="2.7109375" style="391" customWidth="1"/>
    <col min="1032" max="1227" width="11" style="391" customWidth="1"/>
    <col min="1228" max="1276" width="11" style="391"/>
    <col min="1277" max="1277" width="38.85546875" style="391" customWidth="1"/>
    <col min="1278" max="1278" width="13" style="391" customWidth="1"/>
    <col min="1279" max="1279" width="14.42578125" style="391" customWidth="1"/>
    <col min="1280" max="1280" width="38.42578125" style="391" customWidth="1"/>
    <col min="1281" max="1281" width="8.7109375" style="391" customWidth="1"/>
    <col min="1282" max="1282" width="5.85546875" style="391" customWidth="1"/>
    <col min="1283" max="1283" width="9" style="391" customWidth="1"/>
    <col min="1284" max="1285" width="8.42578125" style="391" customWidth="1"/>
    <col min="1286" max="1286" width="23.42578125" style="391" customWidth="1"/>
    <col min="1287" max="1287" width="2.7109375" style="391" customWidth="1"/>
    <col min="1288" max="1483" width="11" style="391" customWidth="1"/>
    <col min="1484" max="1532" width="11" style="391"/>
    <col min="1533" max="1533" width="38.85546875" style="391" customWidth="1"/>
    <col min="1534" max="1534" width="13" style="391" customWidth="1"/>
    <col min="1535" max="1535" width="14.42578125" style="391" customWidth="1"/>
    <col min="1536" max="1536" width="38.42578125" style="391" customWidth="1"/>
    <col min="1537" max="1537" width="8.7109375" style="391" customWidth="1"/>
    <col min="1538" max="1538" width="5.85546875" style="391" customWidth="1"/>
    <col min="1539" max="1539" width="9" style="391" customWidth="1"/>
    <col min="1540" max="1541" width="8.42578125" style="391" customWidth="1"/>
    <col min="1542" max="1542" width="23.42578125" style="391" customWidth="1"/>
    <col min="1543" max="1543" width="2.7109375" style="391" customWidth="1"/>
    <col min="1544" max="1739" width="11" style="391" customWidth="1"/>
    <col min="1740" max="1788" width="11" style="391"/>
    <col min="1789" max="1789" width="38.85546875" style="391" customWidth="1"/>
    <col min="1790" max="1790" width="13" style="391" customWidth="1"/>
    <col min="1791" max="1791" width="14.42578125" style="391" customWidth="1"/>
    <col min="1792" max="1792" width="38.42578125" style="391" customWidth="1"/>
    <col min="1793" max="1793" width="8.7109375" style="391" customWidth="1"/>
    <col min="1794" max="1794" width="5.85546875" style="391" customWidth="1"/>
    <col min="1795" max="1795" width="9" style="391" customWidth="1"/>
    <col min="1796" max="1797" width="8.42578125" style="391" customWidth="1"/>
    <col min="1798" max="1798" width="23.42578125" style="391" customWidth="1"/>
    <col min="1799" max="1799" width="2.7109375" style="391" customWidth="1"/>
    <col min="1800" max="1995" width="11" style="391" customWidth="1"/>
    <col min="1996" max="2044" width="11" style="391"/>
    <col min="2045" max="2045" width="38.85546875" style="391" customWidth="1"/>
    <col min="2046" max="2046" width="13" style="391" customWidth="1"/>
    <col min="2047" max="2047" width="14.42578125" style="391" customWidth="1"/>
    <col min="2048" max="2048" width="38.42578125" style="391" customWidth="1"/>
    <col min="2049" max="2049" width="8.7109375" style="391" customWidth="1"/>
    <col min="2050" max="2050" width="5.85546875" style="391" customWidth="1"/>
    <col min="2051" max="2051" width="9" style="391" customWidth="1"/>
    <col min="2052" max="2053" width="8.42578125" style="391" customWidth="1"/>
    <col min="2054" max="2054" width="23.42578125" style="391" customWidth="1"/>
    <col min="2055" max="2055" width="2.7109375" style="391" customWidth="1"/>
    <col min="2056" max="2251" width="11" style="391" customWidth="1"/>
    <col min="2252" max="2300" width="11" style="391"/>
    <col min="2301" max="2301" width="38.85546875" style="391" customWidth="1"/>
    <col min="2302" max="2302" width="13" style="391" customWidth="1"/>
    <col min="2303" max="2303" width="14.42578125" style="391" customWidth="1"/>
    <col min="2304" max="2304" width="38.42578125" style="391" customWidth="1"/>
    <col min="2305" max="2305" width="8.7109375" style="391" customWidth="1"/>
    <col min="2306" max="2306" width="5.85546875" style="391" customWidth="1"/>
    <col min="2307" max="2307" width="9" style="391" customWidth="1"/>
    <col min="2308" max="2309" width="8.42578125" style="391" customWidth="1"/>
    <col min="2310" max="2310" width="23.42578125" style="391" customWidth="1"/>
    <col min="2311" max="2311" width="2.7109375" style="391" customWidth="1"/>
    <col min="2312" max="2507" width="11" style="391" customWidth="1"/>
    <col min="2508" max="2556" width="11" style="391"/>
    <col min="2557" max="2557" width="38.85546875" style="391" customWidth="1"/>
    <col min="2558" max="2558" width="13" style="391" customWidth="1"/>
    <col min="2559" max="2559" width="14.42578125" style="391" customWidth="1"/>
    <col min="2560" max="2560" width="38.42578125" style="391" customWidth="1"/>
    <col min="2561" max="2561" width="8.7109375" style="391" customWidth="1"/>
    <col min="2562" max="2562" width="5.85546875" style="391" customWidth="1"/>
    <col min="2563" max="2563" width="9" style="391" customWidth="1"/>
    <col min="2564" max="2565" width="8.42578125" style="391" customWidth="1"/>
    <col min="2566" max="2566" width="23.42578125" style="391" customWidth="1"/>
    <col min="2567" max="2567" width="2.7109375" style="391" customWidth="1"/>
    <col min="2568" max="2763" width="11" style="391" customWidth="1"/>
    <col min="2764" max="2812" width="11" style="391"/>
    <col min="2813" max="2813" width="38.85546875" style="391" customWidth="1"/>
    <col min="2814" max="2814" width="13" style="391" customWidth="1"/>
    <col min="2815" max="2815" width="14.42578125" style="391" customWidth="1"/>
    <col min="2816" max="2816" width="38.42578125" style="391" customWidth="1"/>
    <col min="2817" max="2817" width="8.7109375" style="391" customWidth="1"/>
    <col min="2818" max="2818" width="5.85546875" style="391" customWidth="1"/>
    <col min="2819" max="2819" width="9" style="391" customWidth="1"/>
    <col min="2820" max="2821" width="8.42578125" style="391" customWidth="1"/>
    <col min="2822" max="2822" width="23.42578125" style="391" customWidth="1"/>
    <col min="2823" max="2823" width="2.7109375" style="391" customWidth="1"/>
    <col min="2824" max="3019" width="11" style="391" customWidth="1"/>
    <col min="3020" max="3068" width="11" style="391"/>
    <col min="3069" max="3069" width="38.85546875" style="391" customWidth="1"/>
    <col min="3070" max="3070" width="13" style="391" customWidth="1"/>
    <col min="3071" max="3071" width="14.42578125" style="391" customWidth="1"/>
    <col min="3072" max="3072" width="38.42578125" style="391" customWidth="1"/>
    <col min="3073" max="3073" width="8.7109375" style="391" customWidth="1"/>
    <col min="3074" max="3074" width="5.85546875" style="391" customWidth="1"/>
    <col min="3075" max="3075" width="9" style="391" customWidth="1"/>
    <col min="3076" max="3077" width="8.42578125" style="391" customWidth="1"/>
    <col min="3078" max="3078" width="23.42578125" style="391" customWidth="1"/>
    <col min="3079" max="3079" width="2.7109375" style="391" customWidth="1"/>
    <col min="3080" max="3275" width="11" style="391" customWidth="1"/>
    <col min="3276" max="3324" width="11" style="391"/>
    <col min="3325" max="3325" width="38.85546875" style="391" customWidth="1"/>
    <col min="3326" max="3326" width="13" style="391" customWidth="1"/>
    <col min="3327" max="3327" width="14.42578125" style="391" customWidth="1"/>
    <col min="3328" max="3328" width="38.42578125" style="391" customWidth="1"/>
    <col min="3329" max="3329" width="8.7109375" style="391" customWidth="1"/>
    <col min="3330" max="3330" width="5.85546875" style="391" customWidth="1"/>
    <col min="3331" max="3331" width="9" style="391" customWidth="1"/>
    <col min="3332" max="3333" width="8.42578125" style="391" customWidth="1"/>
    <col min="3334" max="3334" width="23.42578125" style="391" customWidth="1"/>
    <col min="3335" max="3335" width="2.7109375" style="391" customWidth="1"/>
    <col min="3336" max="3531" width="11" style="391" customWidth="1"/>
    <col min="3532" max="3580" width="11" style="391"/>
    <col min="3581" max="3581" width="38.85546875" style="391" customWidth="1"/>
    <col min="3582" max="3582" width="13" style="391" customWidth="1"/>
    <col min="3583" max="3583" width="14.42578125" style="391" customWidth="1"/>
    <col min="3584" max="3584" width="38.42578125" style="391" customWidth="1"/>
    <col min="3585" max="3585" width="8.7109375" style="391" customWidth="1"/>
    <col min="3586" max="3586" width="5.85546875" style="391" customWidth="1"/>
    <col min="3587" max="3587" width="9" style="391" customWidth="1"/>
    <col min="3588" max="3589" width="8.42578125" style="391" customWidth="1"/>
    <col min="3590" max="3590" width="23.42578125" style="391" customWidth="1"/>
    <col min="3591" max="3591" width="2.7109375" style="391" customWidth="1"/>
    <col min="3592" max="3787" width="11" style="391" customWidth="1"/>
    <col min="3788" max="3836" width="11" style="391"/>
    <col min="3837" max="3837" width="38.85546875" style="391" customWidth="1"/>
    <col min="3838" max="3838" width="13" style="391" customWidth="1"/>
    <col min="3839" max="3839" width="14.42578125" style="391" customWidth="1"/>
    <col min="3840" max="3840" width="38.42578125" style="391" customWidth="1"/>
    <col min="3841" max="3841" width="8.7109375" style="391" customWidth="1"/>
    <col min="3842" max="3842" width="5.85546875" style="391" customWidth="1"/>
    <col min="3843" max="3843" width="9" style="391" customWidth="1"/>
    <col min="3844" max="3845" width="8.42578125" style="391" customWidth="1"/>
    <col min="3846" max="3846" width="23.42578125" style="391" customWidth="1"/>
    <col min="3847" max="3847" width="2.7109375" style="391" customWidth="1"/>
    <col min="3848" max="4043" width="11" style="391" customWidth="1"/>
    <col min="4044" max="4092" width="11" style="391"/>
    <col min="4093" max="4093" width="38.85546875" style="391" customWidth="1"/>
    <col min="4094" max="4094" width="13" style="391" customWidth="1"/>
    <col min="4095" max="4095" width="14.42578125" style="391" customWidth="1"/>
    <col min="4096" max="4096" width="38.42578125" style="391" customWidth="1"/>
    <col min="4097" max="4097" width="8.7109375" style="391" customWidth="1"/>
    <col min="4098" max="4098" width="5.85546875" style="391" customWidth="1"/>
    <col min="4099" max="4099" width="9" style="391" customWidth="1"/>
    <col min="4100" max="4101" width="8.42578125" style="391" customWidth="1"/>
    <col min="4102" max="4102" width="23.42578125" style="391" customWidth="1"/>
    <col min="4103" max="4103" width="2.7109375" style="391" customWidth="1"/>
    <col min="4104" max="4299" width="11" style="391" customWidth="1"/>
    <col min="4300" max="4348" width="11" style="391"/>
    <col min="4349" max="4349" width="38.85546875" style="391" customWidth="1"/>
    <col min="4350" max="4350" width="13" style="391" customWidth="1"/>
    <col min="4351" max="4351" width="14.42578125" style="391" customWidth="1"/>
    <col min="4352" max="4352" width="38.42578125" style="391" customWidth="1"/>
    <col min="4353" max="4353" width="8.7109375" style="391" customWidth="1"/>
    <col min="4354" max="4354" width="5.85546875" style="391" customWidth="1"/>
    <col min="4355" max="4355" width="9" style="391" customWidth="1"/>
    <col min="4356" max="4357" width="8.42578125" style="391" customWidth="1"/>
    <col min="4358" max="4358" width="23.42578125" style="391" customWidth="1"/>
    <col min="4359" max="4359" width="2.7109375" style="391" customWidth="1"/>
    <col min="4360" max="4555" width="11" style="391" customWidth="1"/>
    <col min="4556" max="4604" width="11" style="391"/>
    <col min="4605" max="4605" width="38.85546875" style="391" customWidth="1"/>
    <col min="4606" max="4606" width="13" style="391" customWidth="1"/>
    <col min="4607" max="4607" width="14.42578125" style="391" customWidth="1"/>
    <col min="4608" max="4608" width="38.42578125" style="391" customWidth="1"/>
    <col min="4609" max="4609" width="8.7109375" style="391" customWidth="1"/>
    <col min="4610" max="4610" width="5.85546875" style="391" customWidth="1"/>
    <col min="4611" max="4611" width="9" style="391" customWidth="1"/>
    <col min="4612" max="4613" width="8.42578125" style="391" customWidth="1"/>
    <col min="4614" max="4614" width="23.42578125" style="391" customWidth="1"/>
    <col min="4615" max="4615" width="2.7109375" style="391" customWidth="1"/>
    <col min="4616" max="4811" width="11" style="391" customWidth="1"/>
    <col min="4812" max="4860" width="11" style="391"/>
    <col min="4861" max="4861" width="38.85546875" style="391" customWidth="1"/>
    <col min="4862" max="4862" width="13" style="391" customWidth="1"/>
    <col min="4863" max="4863" width="14.42578125" style="391" customWidth="1"/>
    <col min="4864" max="4864" width="38.42578125" style="391" customWidth="1"/>
    <col min="4865" max="4865" width="8.7109375" style="391" customWidth="1"/>
    <col min="4866" max="4866" width="5.85546875" style="391" customWidth="1"/>
    <col min="4867" max="4867" width="9" style="391" customWidth="1"/>
    <col min="4868" max="4869" width="8.42578125" style="391" customWidth="1"/>
    <col min="4870" max="4870" width="23.42578125" style="391" customWidth="1"/>
    <col min="4871" max="4871" width="2.7109375" style="391" customWidth="1"/>
    <col min="4872" max="5067" width="11" style="391" customWidth="1"/>
    <col min="5068" max="5116" width="11" style="391"/>
    <col min="5117" max="5117" width="38.85546875" style="391" customWidth="1"/>
    <col min="5118" max="5118" width="13" style="391" customWidth="1"/>
    <col min="5119" max="5119" width="14.42578125" style="391" customWidth="1"/>
    <col min="5120" max="5120" width="38.42578125" style="391" customWidth="1"/>
    <col min="5121" max="5121" width="8.7109375" style="391" customWidth="1"/>
    <col min="5122" max="5122" width="5.85546875" style="391" customWidth="1"/>
    <col min="5123" max="5123" width="9" style="391" customWidth="1"/>
    <col min="5124" max="5125" width="8.42578125" style="391" customWidth="1"/>
    <col min="5126" max="5126" width="23.42578125" style="391" customWidth="1"/>
    <col min="5127" max="5127" width="2.7109375" style="391" customWidth="1"/>
    <col min="5128" max="5323" width="11" style="391" customWidth="1"/>
    <col min="5324" max="5372" width="11" style="391"/>
    <col min="5373" max="5373" width="38.85546875" style="391" customWidth="1"/>
    <col min="5374" max="5374" width="13" style="391" customWidth="1"/>
    <col min="5375" max="5375" width="14.42578125" style="391" customWidth="1"/>
    <col min="5376" max="5376" width="38.42578125" style="391" customWidth="1"/>
    <col min="5377" max="5377" width="8.7109375" style="391" customWidth="1"/>
    <col min="5378" max="5378" width="5.85546875" style="391" customWidth="1"/>
    <col min="5379" max="5379" width="9" style="391" customWidth="1"/>
    <col min="5380" max="5381" width="8.42578125" style="391" customWidth="1"/>
    <col min="5382" max="5382" width="23.42578125" style="391" customWidth="1"/>
    <col min="5383" max="5383" width="2.7109375" style="391" customWidth="1"/>
    <col min="5384" max="5579" width="11" style="391" customWidth="1"/>
    <col min="5580" max="5628" width="11" style="391"/>
    <col min="5629" max="5629" width="38.85546875" style="391" customWidth="1"/>
    <col min="5630" max="5630" width="13" style="391" customWidth="1"/>
    <col min="5631" max="5631" width="14.42578125" style="391" customWidth="1"/>
    <col min="5632" max="5632" width="38.42578125" style="391" customWidth="1"/>
    <col min="5633" max="5633" width="8.7109375" style="391" customWidth="1"/>
    <col min="5634" max="5634" width="5.85546875" style="391" customWidth="1"/>
    <col min="5635" max="5635" width="9" style="391" customWidth="1"/>
    <col min="5636" max="5637" width="8.42578125" style="391" customWidth="1"/>
    <col min="5638" max="5638" width="23.42578125" style="391" customWidth="1"/>
    <col min="5639" max="5639" width="2.7109375" style="391" customWidth="1"/>
    <col min="5640" max="5835" width="11" style="391" customWidth="1"/>
    <col min="5836" max="5884" width="11" style="391"/>
    <col min="5885" max="5885" width="38.85546875" style="391" customWidth="1"/>
    <col min="5886" max="5886" width="13" style="391" customWidth="1"/>
    <col min="5887" max="5887" width="14.42578125" style="391" customWidth="1"/>
    <col min="5888" max="5888" width="38.42578125" style="391" customWidth="1"/>
    <col min="5889" max="5889" width="8.7109375" style="391" customWidth="1"/>
    <col min="5890" max="5890" width="5.85546875" style="391" customWidth="1"/>
    <col min="5891" max="5891" width="9" style="391" customWidth="1"/>
    <col min="5892" max="5893" width="8.42578125" style="391" customWidth="1"/>
    <col min="5894" max="5894" width="23.42578125" style="391" customWidth="1"/>
    <col min="5895" max="5895" width="2.7109375" style="391" customWidth="1"/>
    <col min="5896" max="6091" width="11" style="391" customWidth="1"/>
    <col min="6092" max="6140" width="11" style="391"/>
    <col min="6141" max="6141" width="38.85546875" style="391" customWidth="1"/>
    <col min="6142" max="6142" width="13" style="391" customWidth="1"/>
    <col min="6143" max="6143" width="14.42578125" style="391" customWidth="1"/>
    <col min="6144" max="6144" width="38.42578125" style="391" customWidth="1"/>
    <col min="6145" max="6145" width="8.7109375" style="391" customWidth="1"/>
    <col min="6146" max="6146" width="5.85546875" style="391" customWidth="1"/>
    <col min="6147" max="6147" width="9" style="391" customWidth="1"/>
    <col min="6148" max="6149" width="8.42578125" style="391" customWidth="1"/>
    <col min="6150" max="6150" width="23.42578125" style="391" customWidth="1"/>
    <col min="6151" max="6151" width="2.7109375" style="391" customWidth="1"/>
    <col min="6152" max="6347" width="11" style="391" customWidth="1"/>
    <col min="6348" max="6396" width="11" style="391"/>
    <col min="6397" max="6397" width="38.85546875" style="391" customWidth="1"/>
    <col min="6398" max="6398" width="13" style="391" customWidth="1"/>
    <col min="6399" max="6399" width="14.42578125" style="391" customWidth="1"/>
    <col min="6400" max="6400" width="38.42578125" style="391" customWidth="1"/>
    <col min="6401" max="6401" width="8.7109375" style="391" customWidth="1"/>
    <col min="6402" max="6402" width="5.85546875" style="391" customWidth="1"/>
    <col min="6403" max="6403" width="9" style="391" customWidth="1"/>
    <col min="6404" max="6405" width="8.42578125" style="391" customWidth="1"/>
    <col min="6406" max="6406" width="23.42578125" style="391" customWidth="1"/>
    <col min="6407" max="6407" width="2.7109375" style="391" customWidth="1"/>
    <col min="6408" max="6603" width="11" style="391" customWidth="1"/>
    <col min="6604" max="6652" width="11" style="391"/>
    <col min="6653" max="6653" width="38.85546875" style="391" customWidth="1"/>
    <col min="6654" max="6654" width="13" style="391" customWidth="1"/>
    <col min="6655" max="6655" width="14.42578125" style="391" customWidth="1"/>
    <col min="6656" max="6656" width="38.42578125" style="391" customWidth="1"/>
    <col min="6657" max="6657" width="8.7109375" style="391" customWidth="1"/>
    <col min="6658" max="6658" width="5.85546875" style="391" customWidth="1"/>
    <col min="6659" max="6659" width="9" style="391" customWidth="1"/>
    <col min="6660" max="6661" width="8.42578125" style="391" customWidth="1"/>
    <col min="6662" max="6662" width="23.42578125" style="391" customWidth="1"/>
    <col min="6663" max="6663" width="2.7109375" style="391" customWidth="1"/>
    <col min="6664" max="6859" width="11" style="391" customWidth="1"/>
    <col min="6860" max="6908" width="11" style="391"/>
    <col min="6909" max="6909" width="38.85546875" style="391" customWidth="1"/>
    <col min="6910" max="6910" width="13" style="391" customWidth="1"/>
    <col min="6911" max="6911" width="14.42578125" style="391" customWidth="1"/>
    <col min="6912" max="6912" width="38.42578125" style="391" customWidth="1"/>
    <col min="6913" max="6913" width="8.7109375" style="391" customWidth="1"/>
    <col min="6914" max="6914" width="5.85546875" style="391" customWidth="1"/>
    <col min="6915" max="6915" width="9" style="391" customWidth="1"/>
    <col min="6916" max="6917" width="8.42578125" style="391" customWidth="1"/>
    <col min="6918" max="6918" width="23.42578125" style="391" customWidth="1"/>
    <col min="6919" max="6919" width="2.7109375" style="391" customWidth="1"/>
    <col min="6920" max="7115" width="11" style="391" customWidth="1"/>
    <col min="7116" max="7164" width="11" style="391"/>
    <col min="7165" max="7165" width="38.85546875" style="391" customWidth="1"/>
    <col min="7166" max="7166" width="13" style="391" customWidth="1"/>
    <col min="7167" max="7167" width="14.42578125" style="391" customWidth="1"/>
    <col min="7168" max="7168" width="38.42578125" style="391" customWidth="1"/>
    <col min="7169" max="7169" width="8.7109375" style="391" customWidth="1"/>
    <col min="7170" max="7170" width="5.85546875" style="391" customWidth="1"/>
    <col min="7171" max="7171" width="9" style="391" customWidth="1"/>
    <col min="7172" max="7173" width="8.42578125" style="391" customWidth="1"/>
    <col min="7174" max="7174" width="23.42578125" style="391" customWidth="1"/>
    <col min="7175" max="7175" width="2.7109375" style="391" customWidth="1"/>
    <col min="7176" max="7371" width="11" style="391" customWidth="1"/>
    <col min="7372" max="7420" width="11" style="391"/>
    <col min="7421" max="7421" width="38.85546875" style="391" customWidth="1"/>
    <col min="7422" max="7422" width="13" style="391" customWidth="1"/>
    <col min="7423" max="7423" width="14.42578125" style="391" customWidth="1"/>
    <col min="7424" max="7424" width="38.42578125" style="391" customWidth="1"/>
    <col min="7425" max="7425" width="8.7109375" style="391" customWidth="1"/>
    <col min="7426" max="7426" width="5.85546875" style="391" customWidth="1"/>
    <col min="7427" max="7427" width="9" style="391" customWidth="1"/>
    <col min="7428" max="7429" width="8.42578125" style="391" customWidth="1"/>
    <col min="7430" max="7430" width="23.42578125" style="391" customWidth="1"/>
    <col min="7431" max="7431" width="2.7109375" style="391" customWidth="1"/>
    <col min="7432" max="7627" width="11" style="391" customWidth="1"/>
    <col min="7628" max="7676" width="11" style="391"/>
    <col min="7677" max="7677" width="38.85546875" style="391" customWidth="1"/>
    <col min="7678" max="7678" width="13" style="391" customWidth="1"/>
    <col min="7679" max="7679" width="14.42578125" style="391" customWidth="1"/>
    <col min="7680" max="7680" width="38.42578125" style="391" customWidth="1"/>
    <col min="7681" max="7681" width="8.7109375" style="391" customWidth="1"/>
    <col min="7682" max="7682" width="5.85546875" style="391" customWidth="1"/>
    <col min="7683" max="7683" width="9" style="391" customWidth="1"/>
    <col min="7684" max="7685" width="8.42578125" style="391" customWidth="1"/>
    <col min="7686" max="7686" width="23.42578125" style="391" customWidth="1"/>
    <col min="7687" max="7687" width="2.7109375" style="391" customWidth="1"/>
    <col min="7688" max="7883" width="11" style="391" customWidth="1"/>
    <col min="7884" max="7932" width="11" style="391"/>
    <col min="7933" max="7933" width="38.85546875" style="391" customWidth="1"/>
    <col min="7934" max="7934" width="13" style="391" customWidth="1"/>
    <col min="7935" max="7935" width="14.42578125" style="391" customWidth="1"/>
    <col min="7936" max="7936" width="38.42578125" style="391" customWidth="1"/>
    <col min="7937" max="7937" width="8.7109375" style="391" customWidth="1"/>
    <col min="7938" max="7938" width="5.85546875" style="391" customWidth="1"/>
    <col min="7939" max="7939" width="9" style="391" customWidth="1"/>
    <col min="7940" max="7941" width="8.42578125" style="391" customWidth="1"/>
    <col min="7942" max="7942" width="23.42578125" style="391" customWidth="1"/>
    <col min="7943" max="7943" width="2.7109375" style="391" customWidth="1"/>
    <col min="7944" max="8139" width="11" style="391" customWidth="1"/>
    <col min="8140" max="8188" width="11" style="391"/>
    <col min="8189" max="8189" width="38.85546875" style="391" customWidth="1"/>
    <col min="8190" max="8190" width="13" style="391" customWidth="1"/>
    <col min="8191" max="8191" width="14.42578125" style="391" customWidth="1"/>
    <col min="8192" max="8192" width="38.42578125" style="391" customWidth="1"/>
    <col min="8193" max="8193" width="8.7109375" style="391" customWidth="1"/>
    <col min="8194" max="8194" width="5.85546875" style="391" customWidth="1"/>
    <col min="8195" max="8195" width="9" style="391" customWidth="1"/>
    <col min="8196" max="8197" width="8.42578125" style="391" customWidth="1"/>
    <col min="8198" max="8198" width="23.42578125" style="391" customWidth="1"/>
    <col min="8199" max="8199" width="2.7109375" style="391" customWidth="1"/>
    <col min="8200" max="8395" width="11" style="391" customWidth="1"/>
    <col min="8396" max="8444" width="11" style="391"/>
    <col min="8445" max="8445" width="38.85546875" style="391" customWidth="1"/>
    <col min="8446" max="8446" width="13" style="391" customWidth="1"/>
    <col min="8447" max="8447" width="14.42578125" style="391" customWidth="1"/>
    <col min="8448" max="8448" width="38.42578125" style="391" customWidth="1"/>
    <col min="8449" max="8449" width="8.7109375" style="391" customWidth="1"/>
    <col min="8450" max="8450" width="5.85546875" style="391" customWidth="1"/>
    <col min="8451" max="8451" width="9" style="391" customWidth="1"/>
    <col min="8452" max="8453" width="8.42578125" style="391" customWidth="1"/>
    <col min="8454" max="8454" width="23.42578125" style="391" customWidth="1"/>
    <col min="8455" max="8455" width="2.7109375" style="391" customWidth="1"/>
    <col min="8456" max="8651" width="11" style="391" customWidth="1"/>
    <col min="8652" max="8700" width="11" style="391"/>
    <col min="8701" max="8701" width="38.85546875" style="391" customWidth="1"/>
    <col min="8702" max="8702" width="13" style="391" customWidth="1"/>
    <col min="8703" max="8703" width="14.42578125" style="391" customWidth="1"/>
    <col min="8704" max="8704" width="38.42578125" style="391" customWidth="1"/>
    <col min="8705" max="8705" width="8.7109375" style="391" customWidth="1"/>
    <col min="8706" max="8706" width="5.85546875" style="391" customWidth="1"/>
    <col min="8707" max="8707" width="9" style="391" customWidth="1"/>
    <col min="8708" max="8709" width="8.42578125" style="391" customWidth="1"/>
    <col min="8710" max="8710" width="23.42578125" style="391" customWidth="1"/>
    <col min="8711" max="8711" width="2.7109375" style="391" customWidth="1"/>
    <col min="8712" max="8907" width="11" style="391" customWidth="1"/>
    <col min="8908" max="8956" width="11" style="391"/>
    <col min="8957" max="8957" width="38.85546875" style="391" customWidth="1"/>
    <col min="8958" max="8958" width="13" style="391" customWidth="1"/>
    <col min="8959" max="8959" width="14.42578125" style="391" customWidth="1"/>
    <col min="8960" max="8960" width="38.42578125" style="391" customWidth="1"/>
    <col min="8961" max="8961" width="8.7109375" style="391" customWidth="1"/>
    <col min="8962" max="8962" width="5.85546875" style="391" customWidth="1"/>
    <col min="8963" max="8963" width="9" style="391" customWidth="1"/>
    <col min="8964" max="8965" width="8.42578125" style="391" customWidth="1"/>
    <col min="8966" max="8966" width="23.42578125" style="391" customWidth="1"/>
    <col min="8967" max="8967" width="2.7109375" style="391" customWidth="1"/>
    <col min="8968" max="9163" width="11" style="391" customWidth="1"/>
    <col min="9164" max="9212" width="11" style="391"/>
    <col min="9213" max="9213" width="38.85546875" style="391" customWidth="1"/>
    <col min="9214" max="9214" width="13" style="391" customWidth="1"/>
    <col min="9215" max="9215" width="14.42578125" style="391" customWidth="1"/>
    <col min="9216" max="9216" width="38.42578125" style="391" customWidth="1"/>
    <col min="9217" max="9217" width="8.7109375" style="391" customWidth="1"/>
    <col min="9218" max="9218" width="5.85546875" style="391" customWidth="1"/>
    <col min="9219" max="9219" width="9" style="391" customWidth="1"/>
    <col min="9220" max="9221" width="8.42578125" style="391" customWidth="1"/>
    <col min="9222" max="9222" width="23.42578125" style="391" customWidth="1"/>
    <col min="9223" max="9223" width="2.7109375" style="391" customWidth="1"/>
    <col min="9224" max="9419" width="11" style="391" customWidth="1"/>
    <col min="9420" max="9468" width="11" style="391"/>
    <col min="9469" max="9469" width="38.85546875" style="391" customWidth="1"/>
    <col min="9470" max="9470" width="13" style="391" customWidth="1"/>
    <col min="9471" max="9471" width="14.42578125" style="391" customWidth="1"/>
    <col min="9472" max="9472" width="38.42578125" style="391" customWidth="1"/>
    <col min="9473" max="9473" width="8.7109375" style="391" customWidth="1"/>
    <col min="9474" max="9474" width="5.85546875" style="391" customWidth="1"/>
    <col min="9475" max="9475" width="9" style="391" customWidth="1"/>
    <col min="9476" max="9477" width="8.42578125" style="391" customWidth="1"/>
    <col min="9478" max="9478" width="23.42578125" style="391" customWidth="1"/>
    <col min="9479" max="9479" width="2.7109375" style="391" customWidth="1"/>
    <col min="9480" max="9675" width="11" style="391" customWidth="1"/>
    <col min="9676" max="9724" width="11" style="391"/>
    <col min="9725" max="9725" width="38.85546875" style="391" customWidth="1"/>
    <col min="9726" max="9726" width="13" style="391" customWidth="1"/>
    <col min="9727" max="9727" width="14.42578125" style="391" customWidth="1"/>
    <col min="9728" max="9728" width="38.42578125" style="391" customWidth="1"/>
    <col min="9729" max="9729" width="8.7109375" style="391" customWidth="1"/>
    <col min="9730" max="9730" width="5.85546875" style="391" customWidth="1"/>
    <col min="9731" max="9731" width="9" style="391" customWidth="1"/>
    <col min="9732" max="9733" width="8.42578125" style="391" customWidth="1"/>
    <col min="9734" max="9734" width="23.42578125" style="391" customWidth="1"/>
    <col min="9735" max="9735" width="2.7109375" style="391" customWidth="1"/>
    <col min="9736" max="9931" width="11" style="391" customWidth="1"/>
    <col min="9932" max="9980" width="11" style="391"/>
    <col min="9981" max="9981" width="38.85546875" style="391" customWidth="1"/>
    <col min="9982" max="9982" width="13" style="391" customWidth="1"/>
    <col min="9983" max="9983" width="14.42578125" style="391" customWidth="1"/>
    <col min="9984" max="9984" width="38.42578125" style="391" customWidth="1"/>
    <col min="9985" max="9985" width="8.7109375" style="391" customWidth="1"/>
    <col min="9986" max="9986" width="5.85546875" style="391" customWidth="1"/>
    <col min="9987" max="9987" width="9" style="391" customWidth="1"/>
    <col min="9988" max="9989" width="8.42578125" style="391" customWidth="1"/>
    <col min="9990" max="9990" width="23.42578125" style="391" customWidth="1"/>
    <col min="9991" max="9991" width="2.7109375" style="391" customWidth="1"/>
    <col min="9992" max="10187" width="11" style="391" customWidth="1"/>
    <col min="10188" max="10236" width="11" style="391"/>
    <col min="10237" max="10237" width="38.85546875" style="391" customWidth="1"/>
    <col min="10238" max="10238" width="13" style="391" customWidth="1"/>
    <col min="10239" max="10239" width="14.42578125" style="391" customWidth="1"/>
    <col min="10240" max="10240" width="38.42578125" style="391" customWidth="1"/>
    <col min="10241" max="10241" width="8.7109375" style="391" customWidth="1"/>
    <col min="10242" max="10242" width="5.85546875" style="391" customWidth="1"/>
    <col min="10243" max="10243" width="9" style="391" customWidth="1"/>
    <col min="10244" max="10245" width="8.42578125" style="391" customWidth="1"/>
    <col min="10246" max="10246" width="23.42578125" style="391" customWidth="1"/>
    <col min="10247" max="10247" width="2.7109375" style="391" customWidth="1"/>
    <col min="10248" max="10443" width="11" style="391" customWidth="1"/>
    <col min="10444" max="10492" width="11" style="391"/>
    <col min="10493" max="10493" width="38.85546875" style="391" customWidth="1"/>
    <col min="10494" max="10494" width="13" style="391" customWidth="1"/>
    <col min="10495" max="10495" width="14.42578125" style="391" customWidth="1"/>
    <col min="10496" max="10496" width="38.42578125" style="391" customWidth="1"/>
    <col min="10497" max="10497" width="8.7109375" style="391" customWidth="1"/>
    <col min="10498" max="10498" width="5.85546875" style="391" customWidth="1"/>
    <col min="10499" max="10499" width="9" style="391" customWidth="1"/>
    <col min="10500" max="10501" width="8.42578125" style="391" customWidth="1"/>
    <col min="10502" max="10502" width="23.42578125" style="391" customWidth="1"/>
    <col min="10503" max="10503" width="2.7109375" style="391" customWidth="1"/>
    <col min="10504" max="10699" width="11" style="391" customWidth="1"/>
    <col min="10700" max="10748" width="11" style="391"/>
    <col min="10749" max="10749" width="38.85546875" style="391" customWidth="1"/>
    <col min="10750" max="10750" width="13" style="391" customWidth="1"/>
    <col min="10751" max="10751" width="14.42578125" style="391" customWidth="1"/>
    <col min="10752" max="10752" width="38.42578125" style="391" customWidth="1"/>
    <col min="10753" max="10753" width="8.7109375" style="391" customWidth="1"/>
    <col min="10754" max="10754" width="5.85546875" style="391" customWidth="1"/>
    <col min="10755" max="10755" width="9" style="391" customWidth="1"/>
    <col min="10756" max="10757" width="8.42578125" style="391" customWidth="1"/>
    <col min="10758" max="10758" width="23.42578125" style="391" customWidth="1"/>
    <col min="10759" max="10759" width="2.7109375" style="391" customWidth="1"/>
    <col min="10760" max="10955" width="11" style="391" customWidth="1"/>
    <col min="10956" max="11004" width="11" style="391"/>
    <col min="11005" max="11005" width="38.85546875" style="391" customWidth="1"/>
    <col min="11006" max="11006" width="13" style="391" customWidth="1"/>
    <col min="11007" max="11007" width="14.42578125" style="391" customWidth="1"/>
    <col min="11008" max="11008" width="38.42578125" style="391" customWidth="1"/>
    <col min="11009" max="11009" width="8.7109375" style="391" customWidth="1"/>
    <col min="11010" max="11010" width="5.85546875" style="391" customWidth="1"/>
    <col min="11011" max="11011" width="9" style="391" customWidth="1"/>
    <col min="11012" max="11013" width="8.42578125" style="391" customWidth="1"/>
    <col min="11014" max="11014" width="23.42578125" style="391" customWidth="1"/>
    <col min="11015" max="11015" width="2.7109375" style="391" customWidth="1"/>
    <col min="11016" max="11211" width="11" style="391" customWidth="1"/>
    <col min="11212" max="11260" width="11" style="391"/>
    <col min="11261" max="11261" width="38.85546875" style="391" customWidth="1"/>
    <col min="11262" max="11262" width="13" style="391" customWidth="1"/>
    <col min="11263" max="11263" width="14.42578125" style="391" customWidth="1"/>
    <col min="11264" max="11264" width="38.42578125" style="391" customWidth="1"/>
    <col min="11265" max="11265" width="8.7109375" style="391" customWidth="1"/>
    <col min="11266" max="11266" width="5.85546875" style="391" customWidth="1"/>
    <col min="11267" max="11267" width="9" style="391" customWidth="1"/>
    <col min="11268" max="11269" width="8.42578125" style="391" customWidth="1"/>
    <col min="11270" max="11270" width="23.42578125" style="391" customWidth="1"/>
    <col min="11271" max="11271" width="2.7109375" style="391" customWidth="1"/>
    <col min="11272" max="11467" width="11" style="391" customWidth="1"/>
    <col min="11468" max="11516" width="11" style="391"/>
    <col min="11517" max="11517" width="38.85546875" style="391" customWidth="1"/>
    <col min="11518" max="11518" width="13" style="391" customWidth="1"/>
    <col min="11519" max="11519" width="14.42578125" style="391" customWidth="1"/>
    <col min="11520" max="11520" width="38.42578125" style="391" customWidth="1"/>
    <col min="11521" max="11521" width="8.7109375" style="391" customWidth="1"/>
    <col min="11522" max="11522" width="5.85546875" style="391" customWidth="1"/>
    <col min="11523" max="11523" width="9" style="391" customWidth="1"/>
    <col min="11524" max="11525" width="8.42578125" style="391" customWidth="1"/>
    <col min="11526" max="11526" width="23.42578125" style="391" customWidth="1"/>
    <col min="11527" max="11527" width="2.7109375" style="391" customWidth="1"/>
    <col min="11528" max="11723" width="11" style="391" customWidth="1"/>
    <col min="11724" max="11772" width="11" style="391"/>
    <col min="11773" max="11773" width="38.85546875" style="391" customWidth="1"/>
    <col min="11774" max="11774" width="13" style="391" customWidth="1"/>
    <col min="11775" max="11775" width="14.42578125" style="391" customWidth="1"/>
    <col min="11776" max="11776" width="38.42578125" style="391" customWidth="1"/>
    <col min="11777" max="11777" width="8.7109375" style="391" customWidth="1"/>
    <col min="11778" max="11778" width="5.85546875" style="391" customWidth="1"/>
    <col min="11779" max="11779" width="9" style="391" customWidth="1"/>
    <col min="11780" max="11781" width="8.42578125" style="391" customWidth="1"/>
    <col min="11782" max="11782" width="23.42578125" style="391" customWidth="1"/>
    <col min="11783" max="11783" width="2.7109375" style="391" customWidth="1"/>
    <col min="11784" max="11979" width="11" style="391" customWidth="1"/>
    <col min="11980" max="12028" width="11" style="391"/>
    <col min="12029" max="12029" width="38.85546875" style="391" customWidth="1"/>
    <col min="12030" max="12030" width="13" style="391" customWidth="1"/>
    <col min="12031" max="12031" width="14.42578125" style="391" customWidth="1"/>
    <col min="12032" max="12032" width="38.42578125" style="391" customWidth="1"/>
    <col min="12033" max="12033" width="8.7109375" style="391" customWidth="1"/>
    <col min="12034" max="12034" width="5.85546875" style="391" customWidth="1"/>
    <col min="12035" max="12035" width="9" style="391" customWidth="1"/>
    <col min="12036" max="12037" width="8.42578125" style="391" customWidth="1"/>
    <col min="12038" max="12038" width="23.42578125" style="391" customWidth="1"/>
    <col min="12039" max="12039" width="2.7109375" style="391" customWidth="1"/>
    <col min="12040" max="12235" width="11" style="391" customWidth="1"/>
    <col min="12236" max="12284" width="11" style="391"/>
    <col min="12285" max="12285" width="38.85546875" style="391" customWidth="1"/>
    <col min="12286" max="12286" width="13" style="391" customWidth="1"/>
    <col min="12287" max="12287" width="14.42578125" style="391" customWidth="1"/>
    <col min="12288" max="12288" width="38.42578125" style="391" customWidth="1"/>
    <col min="12289" max="12289" width="8.7109375" style="391" customWidth="1"/>
    <col min="12290" max="12290" width="5.85546875" style="391" customWidth="1"/>
    <col min="12291" max="12291" width="9" style="391" customWidth="1"/>
    <col min="12292" max="12293" width="8.42578125" style="391" customWidth="1"/>
    <col min="12294" max="12294" width="23.42578125" style="391" customWidth="1"/>
    <col min="12295" max="12295" width="2.7109375" style="391" customWidth="1"/>
    <col min="12296" max="12491" width="11" style="391" customWidth="1"/>
    <col min="12492" max="12540" width="11" style="391"/>
    <col min="12541" max="12541" width="38.85546875" style="391" customWidth="1"/>
    <col min="12542" max="12542" width="13" style="391" customWidth="1"/>
    <col min="12543" max="12543" width="14.42578125" style="391" customWidth="1"/>
    <col min="12544" max="12544" width="38.42578125" style="391" customWidth="1"/>
    <col min="12545" max="12545" width="8.7109375" style="391" customWidth="1"/>
    <col min="12546" max="12546" width="5.85546875" style="391" customWidth="1"/>
    <col min="12547" max="12547" width="9" style="391" customWidth="1"/>
    <col min="12548" max="12549" width="8.42578125" style="391" customWidth="1"/>
    <col min="12550" max="12550" width="23.42578125" style="391" customWidth="1"/>
    <col min="12551" max="12551" width="2.7109375" style="391" customWidth="1"/>
    <col min="12552" max="12747" width="11" style="391" customWidth="1"/>
    <col min="12748" max="12796" width="11" style="391"/>
    <col min="12797" max="12797" width="38.85546875" style="391" customWidth="1"/>
    <col min="12798" max="12798" width="13" style="391" customWidth="1"/>
    <col min="12799" max="12799" width="14.42578125" style="391" customWidth="1"/>
    <col min="12800" max="12800" width="38.42578125" style="391" customWidth="1"/>
    <col min="12801" max="12801" width="8.7109375" style="391" customWidth="1"/>
    <col min="12802" max="12802" width="5.85546875" style="391" customWidth="1"/>
    <col min="12803" max="12803" width="9" style="391" customWidth="1"/>
    <col min="12804" max="12805" width="8.42578125" style="391" customWidth="1"/>
    <col min="12806" max="12806" width="23.42578125" style="391" customWidth="1"/>
    <col min="12807" max="12807" width="2.7109375" style="391" customWidth="1"/>
    <col min="12808" max="13003" width="11" style="391" customWidth="1"/>
    <col min="13004" max="13052" width="11" style="391"/>
    <col min="13053" max="13053" width="38.85546875" style="391" customWidth="1"/>
    <col min="13054" max="13054" width="13" style="391" customWidth="1"/>
    <col min="13055" max="13055" width="14.42578125" style="391" customWidth="1"/>
    <col min="13056" max="13056" width="38.42578125" style="391" customWidth="1"/>
    <col min="13057" max="13057" width="8.7109375" style="391" customWidth="1"/>
    <col min="13058" max="13058" width="5.85546875" style="391" customWidth="1"/>
    <col min="13059" max="13059" width="9" style="391" customWidth="1"/>
    <col min="13060" max="13061" width="8.42578125" style="391" customWidth="1"/>
    <col min="13062" max="13062" width="23.42578125" style="391" customWidth="1"/>
    <col min="13063" max="13063" width="2.7109375" style="391" customWidth="1"/>
    <col min="13064" max="13259" width="11" style="391" customWidth="1"/>
    <col min="13260" max="13308" width="11" style="391"/>
    <col min="13309" max="13309" width="38.85546875" style="391" customWidth="1"/>
    <col min="13310" max="13310" width="13" style="391" customWidth="1"/>
    <col min="13311" max="13311" width="14.42578125" style="391" customWidth="1"/>
    <col min="13312" max="13312" width="38.42578125" style="391" customWidth="1"/>
    <col min="13313" max="13313" width="8.7109375" style="391" customWidth="1"/>
    <col min="13314" max="13314" width="5.85546875" style="391" customWidth="1"/>
    <col min="13315" max="13315" width="9" style="391" customWidth="1"/>
    <col min="13316" max="13317" width="8.42578125" style="391" customWidth="1"/>
    <col min="13318" max="13318" width="23.42578125" style="391" customWidth="1"/>
    <col min="13319" max="13319" width="2.7109375" style="391" customWidth="1"/>
    <col min="13320" max="13515" width="11" style="391" customWidth="1"/>
    <col min="13516" max="13564" width="11" style="391"/>
    <col min="13565" max="13565" width="38.85546875" style="391" customWidth="1"/>
    <col min="13566" max="13566" width="13" style="391" customWidth="1"/>
    <col min="13567" max="13567" width="14.42578125" style="391" customWidth="1"/>
    <col min="13568" max="13568" width="38.42578125" style="391" customWidth="1"/>
    <col min="13569" max="13569" width="8.7109375" style="391" customWidth="1"/>
    <col min="13570" max="13570" width="5.85546875" style="391" customWidth="1"/>
    <col min="13571" max="13571" width="9" style="391" customWidth="1"/>
    <col min="13572" max="13573" width="8.42578125" style="391" customWidth="1"/>
    <col min="13574" max="13574" width="23.42578125" style="391" customWidth="1"/>
    <col min="13575" max="13575" width="2.7109375" style="391" customWidth="1"/>
    <col min="13576" max="13771" width="11" style="391" customWidth="1"/>
    <col min="13772" max="13820" width="11" style="391"/>
    <col min="13821" max="13821" width="38.85546875" style="391" customWidth="1"/>
    <col min="13822" max="13822" width="13" style="391" customWidth="1"/>
    <col min="13823" max="13823" width="14.42578125" style="391" customWidth="1"/>
    <col min="13824" max="13824" width="38.42578125" style="391" customWidth="1"/>
    <col min="13825" max="13825" width="8.7109375" style="391" customWidth="1"/>
    <col min="13826" max="13826" width="5.85546875" style="391" customWidth="1"/>
    <col min="13827" max="13827" width="9" style="391" customWidth="1"/>
    <col min="13828" max="13829" width="8.42578125" style="391" customWidth="1"/>
    <col min="13830" max="13830" width="23.42578125" style="391" customWidth="1"/>
    <col min="13831" max="13831" width="2.7109375" style="391" customWidth="1"/>
    <col min="13832" max="14027" width="11" style="391" customWidth="1"/>
    <col min="14028" max="14076" width="11" style="391"/>
    <col min="14077" max="14077" width="38.85546875" style="391" customWidth="1"/>
    <col min="14078" max="14078" width="13" style="391" customWidth="1"/>
    <col min="14079" max="14079" width="14.42578125" style="391" customWidth="1"/>
    <col min="14080" max="14080" width="38.42578125" style="391" customWidth="1"/>
    <col min="14081" max="14081" width="8.7109375" style="391" customWidth="1"/>
    <col min="14082" max="14082" width="5.85546875" style="391" customWidth="1"/>
    <col min="14083" max="14083" width="9" style="391" customWidth="1"/>
    <col min="14084" max="14085" width="8.42578125" style="391" customWidth="1"/>
    <col min="14086" max="14086" width="23.42578125" style="391" customWidth="1"/>
    <col min="14087" max="14087" width="2.7109375" style="391" customWidth="1"/>
    <col min="14088" max="14283" width="11" style="391" customWidth="1"/>
    <col min="14284" max="14332" width="11" style="391"/>
    <col min="14333" max="14333" width="38.85546875" style="391" customWidth="1"/>
    <col min="14334" max="14334" width="13" style="391" customWidth="1"/>
    <col min="14335" max="14335" width="14.42578125" style="391" customWidth="1"/>
    <col min="14336" max="14336" width="38.42578125" style="391" customWidth="1"/>
    <col min="14337" max="14337" width="8.7109375" style="391" customWidth="1"/>
    <col min="14338" max="14338" width="5.85546875" style="391" customWidth="1"/>
    <col min="14339" max="14339" width="9" style="391" customWidth="1"/>
    <col min="14340" max="14341" width="8.42578125" style="391" customWidth="1"/>
    <col min="14342" max="14342" width="23.42578125" style="391" customWidth="1"/>
    <col min="14343" max="14343" width="2.7109375" style="391" customWidth="1"/>
    <col min="14344" max="14539" width="11" style="391" customWidth="1"/>
    <col min="14540" max="14588" width="11" style="391"/>
    <col min="14589" max="14589" width="38.85546875" style="391" customWidth="1"/>
    <col min="14590" max="14590" width="13" style="391" customWidth="1"/>
    <col min="14591" max="14591" width="14.42578125" style="391" customWidth="1"/>
    <col min="14592" max="14592" width="38.42578125" style="391" customWidth="1"/>
    <col min="14593" max="14593" width="8.7109375" style="391" customWidth="1"/>
    <col min="14594" max="14594" width="5.85546875" style="391" customWidth="1"/>
    <col min="14595" max="14595" width="9" style="391" customWidth="1"/>
    <col min="14596" max="14597" width="8.42578125" style="391" customWidth="1"/>
    <col min="14598" max="14598" width="23.42578125" style="391" customWidth="1"/>
    <col min="14599" max="14599" width="2.7109375" style="391" customWidth="1"/>
    <col min="14600" max="14795" width="11" style="391" customWidth="1"/>
    <col min="14796" max="14844" width="11" style="391"/>
    <col min="14845" max="14845" width="38.85546875" style="391" customWidth="1"/>
    <col min="14846" max="14846" width="13" style="391" customWidth="1"/>
    <col min="14847" max="14847" width="14.42578125" style="391" customWidth="1"/>
    <col min="14848" max="14848" width="38.42578125" style="391" customWidth="1"/>
    <col min="14849" max="14849" width="8.7109375" style="391" customWidth="1"/>
    <col min="14850" max="14850" width="5.85546875" style="391" customWidth="1"/>
    <col min="14851" max="14851" width="9" style="391" customWidth="1"/>
    <col min="14852" max="14853" width="8.42578125" style="391" customWidth="1"/>
    <col min="14854" max="14854" width="23.42578125" style="391" customWidth="1"/>
    <col min="14855" max="14855" width="2.7109375" style="391" customWidth="1"/>
    <col min="14856" max="15051" width="11" style="391" customWidth="1"/>
    <col min="15052" max="15100" width="11" style="391"/>
    <col min="15101" max="15101" width="38.85546875" style="391" customWidth="1"/>
    <col min="15102" max="15102" width="13" style="391" customWidth="1"/>
    <col min="15103" max="15103" width="14.42578125" style="391" customWidth="1"/>
    <col min="15104" max="15104" width="38.42578125" style="391" customWidth="1"/>
    <col min="15105" max="15105" width="8.7109375" style="391" customWidth="1"/>
    <col min="15106" max="15106" width="5.85546875" style="391" customWidth="1"/>
    <col min="15107" max="15107" width="9" style="391" customWidth="1"/>
    <col min="15108" max="15109" width="8.42578125" style="391" customWidth="1"/>
    <col min="15110" max="15110" width="23.42578125" style="391" customWidth="1"/>
    <col min="15111" max="15111" width="2.7109375" style="391" customWidth="1"/>
    <col min="15112" max="15307" width="11" style="391" customWidth="1"/>
    <col min="15308" max="15356" width="11" style="391"/>
    <col min="15357" max="15357" width="38.85546875" style="391" customWidth="1"/>
    <col min="15358" max="15358" width="13" style="391" customWidth="1"/>
    <col min="15359" max="15359" width="14.42578125" style="391" customWidth="1"/>
    <col min="15360" max="15360" width="38.42578125" style="391" customWidth="1"/>
    <col min="15361" max="15361" width="8.7109375" style="391" customWidth="1"/>
    <col min="15362" max="15362" width="5.85546875" style="391" customWidth="1"/>
    <col min="15363" max="15363" width="9" style="391" customWidth="1"/>
    <col min="15364" max="15365" width="8.42578125" style="391" customWidth="1"/>
    <col min="15366" max="15366" width="23.42578125" style="391" customWidth="1"/>
    <col min="15367" max="15367" width="2.7109375" style="391" customWidth="1"/>
    <col min="15368" max="15563" width="11" style="391" customWidth="1"/>
    <col min="15564" max="15612" width="11" style="391"/>
    <col min="15613" max="15613" width="38.85546875" style="391" customWidth="1"/>
    <col min="15614" max="15614" width="13" style="391" customWidth="1"/>
    <col min="15615" max="15615" width="14.42578125" style="391" customWidth="1"/>
    <col min="15616" max="15616" width="38.42578125" style="391" customWidth="1"/>
    <col min="15617" max="15617" width="8.7109375" style="391" customWidth="1"/>
    <col min="15618" max="15618" width="5.85546875" style="391" customWidth="1"/>
    <col min="15619" max="15619" width="9" style="391" customWidth="1"/>
    <col min="15620" max="15621" width="8.42578125" style="391" customWidth="1"/>
    <col min="15622" max="15622" width="23.42578125" style="391" customWidth="1"/>
    <col min="15623" max="15623" width="2.7109375" style="391" customWidth="1"/>
    <col min="15624" max="15819" width="11" style="391" customWidth="1"/>
    <col min="15820" max="15868" width="11" style="391"/>
    <col min="15869" max="15869" width="38.85546875" style="391" customWidth="1"/>
    <col min="15870" max="15870" width="13" style="391" customWidth="1"/>
    <col min="15871" max="15871" width="14.42578125" style="391" customWidth="1"/>
    <col min="15872" max="15872" width="38.42578125" style="391" customWidth="1"/>
    <col min="15873" max="15873" width="8.7109375" style="391" customWidth="1"/>
    <col min="15874" max="15874" width="5.85546875" style="391" customWidth="1"/>
    <col min="15875" max="15875" width="9" style="391" customWidth="1"/>
    <col min="15876" max="15877" width="8.42578125" style="391" customWidth="1"/>
    <col min="15878" max="15878" width="23.42578125" style="391" customWidth="1"/>
    <col min="15879" max="15879" width="2.7109375" style="391" customWidth="1"/>
    <col min="15880" max="16075" width="11" style="391" customWidth="1"/>
    <col min="16076" max="16124" width="11" style="391"/>
    <col min="16125" max="16125" width="38.85546875" style="391" customWidth="1"/>
    <col min="16126" max="16126" width="13" style="391" customWidth="1"/>
    <col min="16127" max="16127" width="14.42578125" style="391" customWidth="1"/>
    <col min="16128" max="16128" width="38.42578125" style="391" customWidth="1"/>
    <col min="16129" max="16129" width="8.7109375" style="391" customWidth="1"/>
    <col min="16130" max="16130" width="5.85546875" style="391" customWidth="1"/>
    <col min="16131" max="16131" width="9" style="391" customWidth="1"/>
    <col min="16132" max="16133" width="8.42578125" style="391" customWidth="1"/>
    <col min="16134" max="16134" width="23.42578125" style="391" customWidth="1"/>
    <col min="16135" max="16135" width="2.7109375" style="391" customWidth="1"/>
    <col min="16136" max="16331" width="11" style="391" customWidth="1"/>
    <col min="16332" max="16384" width="11" style="391"/>
  </cols>
  <sheetData>
    <row r="1" spans="1:6" ht="24.75" customHeight="1">
      <c r="A1" s="1" t="s">
        <v>0</v>
      </c>
      <c r="B1" s="529"/>
      <c r="C1" s="392" t="s">
        <v>1</v>
      </c>
      <c r="D1" s="530"/>
    </row>
    <row r="2" spans="1:6" ht="18.95" customHeight="1">
      <c r="A2" s="530"/>
      <c r="B2" s="529"/>
      <c r="C2" s="530"/>
      <c r="D2" s="530"/>
      <c r="E2" s="393"/>
    </row>
    <row r="3" spans="1:6" ht="18.95" customHeight="1">
      <c r="A3" s="863" t="s">
        <v>843</v>
      </c>
      <c r="B3" s="868"/>
      <c r="C3" s="870" t="s">
        <v>648</v>
      </c>
      <c r="D3" s="532"/>
      <c r="E3" s="532"/>
    </row>
    <row r="4" spans="1:6" ht="18.95" customHeight="1">
      <c r="A4" s="871" t="s">
        <v>515</v>
      </c>
      <c r="B4" s="872"/>
      <c r="C4" s="873" t="s">
        <v>516</v>
      </c>
      <c r="E4" s="371"/>
    </row>
    <row r="5" spans="1:6" ht="18.95" customHeight="1">
      <c r="A5" s="764"/>
      <c r="B5" s="874"/>
      <c r="C5" s="875"/>
      <c r="D5" s="279"/>
      <c r="E5" s="279"/>
    </row>
    <row r="6" spans="1:6" ht="15" customHeight="1">
      <c r="A6" s="888" t="s">
        <v>867</v>
      </c>
      <c r="B6" s="517" t="s">
        <v>631</v>
      </c>
      <c r="C6" s="912" t="s">
        <v>868</v>
      </c>
      <c r="D6" s="403"/>
    </row>
    <row r="7" spans="1:6" ht="12.6" customHeight="1">
      <c r="A7" s="284"/>
      <c r="B7" s="534" t="s">
        <v>645</v>
      </c>
      <c r="D7" s="403"/>
      <c r="E7" s="360"/>
      <c r="F7" s="351"/>
    </row>
    <row r="8" spans="1:6" ht="11.45" customHeight="1">
      <c r="A8" s="458"/>
      <c r="B8" s="304"/>
      <c r="D8" s="403"/>
      <c r="E8" s="351"/>
      <c r="F8" s="351"/>
    </row>
    <row r="9" spans="1:6" ht="15" customHeight="1">
      <c r="A9" s="179" t="s">
        <v>18</v>
      </c>
      <c r="B9" s="535">
        <f>SUM(B10:B17)</f>
        <v>44</v>
      </c>
      <c r="C9" s="459" t="s">
        <v>19</v>
      </c>
      <c r="D9" s="536"/>
      <c r="E9" s="536"/>
    </row>
    <row r="10" spans="1:6" s="421" customFormat="1" ht="15" customHeight="1">
      <c r="A10" s="192" t="s">
        <v>20</v>
      </c>
      <c r="B10" s="422">
        <v>2</v>
      </c>
      <c r="C10" s="460" t="s">
        <v>21</v>
      </c>
      <c r="D10" s="536"/>
      <c r="E10" s="536"/>
    </row>
    <row r="11" spans="1:6" s="421" customFormat="1" ht="15" customHeight="1">
      <c r="A11" s="192" t="s">
        <v>22</v>
      </c>
      <c r="B11" s="1026">
        <v>0</v>
      </c>
      <c r="C11" s="460" t="s">
        <v>23</v>
      </c>
      <c r="D11" s="536"/>
      <c r="E11" s="537"/>
    </row>
    <row r="12" spans="1:6" ht="15" customHeight="1">
      <c r="A12" s="295" t="s">
        <v>24</v>
      </c>
      <c r="B12" s="1026">
        <v>0</v>
      </c>
      <c r="C12" s="460" t="s">
        <v>25</v>
      </c>
      <c r="D12" s="279"/>
      <c r="E12" s="279"/>
    </row>
    <row r="13" spans="1:6" ht="15" customHeight="1">
      <c r="A13" s="462" t="s">
        <v>26</v>
      </c>
      <c r="B13" s="1029">
        <v>6</v>
      </c>
      <c r="C13" s="460" t="s">
        <v>27</v>
      </c>
      <c r="D13" s="421"/>
      <c r="E13" s="421"/>
    </row>
    <row r="14" spans="1:6" ht="15" customHeight="1">
      <c r="A14" s="462" t="s">
        <v>346</v>
      </c>
      <c r="B14" s="1026">
        <v>0</v>
      </c>
      <c r="C14" s="460" t="s">
        <v>35</v>
      </c>
      <c r="D14" s="538"/>
      <c r="E14" s="538"/>
    </row>
    <row r="15" spans="1:6" s="360" customFormat="1" ht="15" customHeight="1">
      <c r="A15" s="462" t="s">
        <v>28</v>
      </c>
      <c r="B15" s="1026">
        <v>0</v>
      </c>
      <c r="C15" s="460" t="s">
        <v>29</v>
      </c>
      <c r="D15" s="538"/>
      <c r="E15" s="538"/>
    </row>
    <row r="16" spans="1:6" ht="15" customHeight="1">
      <c r="A16" s="462" t="s">
        <v>347</v>
      </c>
      <c r="B16" s="1029">
        <v>29</v>
      </c>
      <c r="C16" s="460" t="s">
        <v>31</v>
      </c>
      <c r="D16" s="538"/>
      <c r="E16" s="538"/>
    </row>
    <row r="17" spans="1:5" ht="15" customHeight="1">
      <c r="A17" s="462" t="s">
        <v>348</v>
      </c>
      <c r="B17" s="1029">
        <v>7</v>
      </c>
      <c r="C17" s="460" t="s">
        <v>33</v>
      </c>
      <c r="D17" s="538"/>
      <c r="E17" s="538"/>
    </row>
    <row r="18" spans="1:5" ht="15" customHeight="1">
      <c r="A18" s="185" t="s">
        <v>36</v>
      </c>
      <c r="B18" s="1030">
        <f>B19+B20+B21+B22+B23+B24+B25+B26</f>
        <v>28</v>
      </c>
      <c r="C18" s="464" t="s">
        <v>37</v>
      </c>
      <c r="D18" s="538"/>
      <c r="E18" s="538"/>
    </row>
    <row r="19" spans="1:5" ht="15" customHeight="1">
      <c r="A19" s="192" t="s">
        <v>38</v>
      </c>
      <c r="B19" s="1029">
        <v>5</v>
      </c>
      <c r="C19" s="465" t="s">
        <v>39</v>
      </c>
      <c r="D19" s="538"/>
      <c r="E19" s="538"/>
    </row>
    <row r="20" spans="1:5" ht="15" customHeight="1">
      <c r="A20" s="192" t="s">
        <v>40</v>
      </c>
      <c r="B20" s="1026">
        <v>0</v>
      </c>
      <c r="C20" s="465" t="s">
        <v>41</v>
      </c>
      <c r="D20" s="538"/>
      <c r="E20" s="538"/>
    </row>
    <row r="21" spans="1:5" ht="15" customHeight="1">
      <c r="A21" s="192" t="s">
        <v>42</v>
      </c>
      <c r="B21" s="1026">
        <v>0</v>
      </c>
      <c r="C21" s="465" t="s">
        <v>43</v>
      </c>
      <c r="D21" s="538"/>
      <c r="E21" s="538"/>
    </row>
    <row r="22" spans="1:5" ht="15" customHeight="1">
      <c r="A22" s="192" t="s">
        <v>44</v>
      </c>
      <c r="B22" s="1029">
        <v>1</v>
      </c>
      <c r="C22" s="460" t="s">
        <v>45</v>
      </c>
      <c r="D22" s="538"/>
      <c r="E22" s="538"/>
    </row>
    <row r="23" spans="1:5" ht="15" customHeight="1">
      <c r="A23" s="192" t="s">
        <v>46</v>
      </c>
      <c r="B23" s="1026">
        <v>0</v>
      </c>
      <c r="C23" s="465" t="s">
        <v>47</v>
      </c>
      <c r="D23" s="538"/>
      <c r="E23" s="538"/>
    </row>
    <row r="24" spans="1:5" ht="15" customHeight="1">
      <c r="A24" s="192" t="s">
        <v>48</v>
      </c>
      <c r="B24" s="1029">
        <v>9</v>
      </c>
      <c r="C24" s="465" t="s">
        <v>49</v>
      </c>
      <c r="D24" s="538"/>
      <c r="E24" s="538"/>
    </row>
    <row r="25" spans="1:5" ht="15" customHeight="1">
      <c r="A25" s="192" t="s">
        <v>50</v>
      </c>
      <c r="B25" s="1031">
        <v>12</v>
      </c>
      <c r="C25" s="465" t="s">
        <v>51</v>
      </c>
      <c r="D25" s="538"/>
      <c r="E25" s="538"/>
    </row>
    <row r="26" spans="1:5" ht="15" customHeight="1">
      <c r="A26" s="192" t="s">
        <v>52</v>
      </c>
      <c r="B26" s="1029">
        <v>1</v>
      </c>
      <c r="C26" s="465" t="s">
        <v>53</v>
      </c>
      <c r="D26" s="538"/>
      <c r="E26" s="538"/>
    </row>
    <row r="27" spans="1:5" ht="15" customHeight="1">
      <c r="A27" s="179" t="s">
        <v>54</v>
      </c>
      <c r="B27" s="1030">
        <f>B28+B29+B30+B31+B32+B33+B34+B35+B36</f>
        <v>50</v>
      </c>
      <c r="C27" s="459" t="s">
        <v>55</v>
      </c>
      <c r="D27" s="538"/>
      <c r="E27" s="538"/>
    </row>
    <row r="28" spans="1:5" ht="15" customHeight="1">
      <c r="A28" s="466" t="s">
        <v>58</v>
      </c>
      <c r="B28" s="1026">
        <v>0</v>
      </c>
      <c r="C28" s="460" t="s">
        <v>59</v>
      </c>
      <c r="D28" s="538"/>
      <c r="E28" s="538"/>
    </row>
    <row r="29" spans="1:5" ht="15" customHeight="1">
      <c r="A29" s="189" t="s">
        <v>60</v>
      </c>
      <c r="B29" s="1026">
        <v>0</v>
      </c>
      <c r="C29" s="460" t="s">
        <v>61</v>
      </c>
      <c r="D29" s="538"/>
      <c r="E29" s="538"/>
    </row>
    <row r="30" spans="1:5" ht="15" customHeight="1">
      <c r="A30" s="467" t="s">
        <v>62</v>
      </c>
      <c r="B30" s="414">
        <v>27</v>
      </c>
      <c r="C30" s="460" t="s">
        <v>63</v>
      </c>
      <c r="D30" s="538"/>
      <c r="E30" s="538"/>
    </row>
    <row r="31" spans="1:5" ht="15" customHeight="1">
      <c r="A31" s="192" t="s">
        <v>64</v>
      </c>
      <c r="B31" s="422">
        <v>1</v>
      </c>
      <c r="C31" s="460" t="s">
        <v>797</v>
      </c>
      <c r="D31" s="538"/>
      <c r="E31" s="538"/>
    </row>
    <row r="32" spans="1:5" ht="15" customHeight="1">
      <c r="A32" s="189" t="s">
        <v>56</v>
      </c>
      <c r="B32" s="422">
        <v>16</v>
      </c>
      <c r="C32" s="460" t="s">
        <v>57</v>
      </c>
      <c r="D32" s="538"/>
      <c r="E32" s="538"/>
    </row>
    <row r="33" spans="1:5" ht="15" customHeight="1">
      <c r="A33" s="468" t="s">
        <v>71</v>
      </c>
      <c r="B33" s="422">
        <v>1</v>
      </c>
      <c r="C33" s="460" t="s">
        <v>72</v>
      </c>
      <c r="D33" s="538"/>
      <c r="E33" s="538"/>
    </row>
    <row r="34" spans="1:5" ht="15" customHeight="1">
      <c r="A34" s="192" t="s">
        <v>65</v>
      </c>
      <c r="B34" s="422">
        <v>1</v>
      </c>
      <c r="C34" s="460" t="s">
        <v>66</v>
      </c>
      <c r="D34" s="538"/>
      <c r="E34" s="538"/>
    </row>
    <row r="35" spans="1:5" ht="15" customHeight="1">
      <c r="A35" s="192" t="s">
        <v>67</v>
      </c>
      <c r="B35" s="422">
        <v>1</v>
      </c>
      <c r="C35" s="460" t="s">
        <v>68</v>
      </c>
      <c r="D35" s="538"/>
      <c r="E35" s="538"/>
    </row>
    <row r="36" spans="1:5" ht="15" customHeight="1">
      <c r="A36" s="192" t="s">
        <v>69</v>
      </c>
      <c r="B36" s="422">
        <v>3</v>
      </c>
      <c r="C36" s="460" t="s">
        <v>70</v>
      </c>
      <c r="D36" s="538"/>
      <c r="E36" s="538"/>
    </row>
    <row r="37" spans="1:5" ht="15" customHeight="1">
      <c r="A37" s="190" t="s">
        <v>73</v>
      </c>
      <c r="B37" s="535">
        <f>B38+B39+B40+B41+B42+B43+B44</f>
        <v>70</v>
      </c>
      <c r="C37" s="459" t="s">
        <v>74</v>
      </c>
      <c r="D37" s="538"/>
      <c r="E37" s="538"/>
    </row>
    <row r="38" spans="1:5" ht="15" customHeight="1">
      <c r="A38" s="466" t="s">
        <v>75</v>
      </c>
      <c r="B38" s="422">
        <v>14</v>
      </c>
      <c r="C38" s="465" t="s">
        <v>76</v>
      </c>
      <c r="D38" s="538"/>
      <c r="E38" s="538"/>
    </row>
    <row r="39" spans="1:5" ht="15" customHeight="1">
      <c r="A39" s="466" t="s">
        <v>77</v>
      </c>
      <c r="B39" s="422">
        <v>5</v>
      </c>
      <c r="C39" s="460" t="s">
        <v>78</v>
      </c>
      <c r="D39" s="538"/>
      <c r="E39" s="538"/>
    </row>
    <row r="40" spans="1:5" ht="15" customHeight="1">
      <c r="A40" s="466" t="s">
        <v>79</v>
      </c>
      <c r="B40" s="414">
        <v>36</v>
      </c>
      <c r="C40" s="460" t="s">
        <v>80</v>
      </c>
      <c r="D40" s="538"/>
      <c r="E40" s="538"/>
    </row>
    <row r="41" spans="1:5" ht="15" customHeight="1">
      <c r="A41" s="466" t="s">
        <v>81</v>
      </c>
      <c r="B41" s="414">
        <v>9</v>
      </c>
      <c r="C41" s="460" t="s">
        <v>82</v>
      </c>
      <c r="D41" s="538"/>
      <c r="E41" s="538"/>
    </row>
    <row r="42" spans="1:5" ht="15" customHeight="1">
      <c r="A42" s="466" t="s">
        <v>83</v>
      </c>
      <c r="B42" s="422">
        <v>1</v>
      </c>
      <c r="C42" s="465" t="s">
        <v>84</v>
      </c>
      <c r="D42" s="538"/>
      <c r="E42" s="538"/>
    </row>
    <row r="43" spans="1:5" ht="15" customHeight="1">
      <c r="A43" s="466" t="s">
        <v>85</v>
      </c>
      <c r="B43" s="422">
        <v>1</v>
      </c>
      <c r="C43" s="465" t="s">
        <v>86</v>
      </c>
      <c r="D43" s="538"/>
      <c r="E43" s="538"/>
    </row>
    <row r="44" spans="1:5" ht="15" customHeight="1">
      <c r="A44" s="466" t="s">
        <v>87</v>
      </c>
      <c r="B44" s="422">
        <v>4</v>
      </c>
      <c r="C44" s="460" t="s">
        <v>88</v>
      </c>
      <c r="D44" s="538"/>
      <c r="E44" s="538"/>
    </row>
    <row r="45" spans="1:5" ht="15" customHeight="1">
      <c r="A45" s="191" t="s">
        <v>89</v>
      </c>
      <c r="B45" s="535">
        <f>B47+B48+B49+B50</f>
        <v>32</v>
      </c>
      <c r="C45" s="459" t="s">
        <v>90</v>
      </c>
    </row>
    <row r="46" spans="1:5" ht="15" customHeight="1">
      <c r="A46" s="192" t="s">
        <v>91</v>
      </c>
      <c r="B46" s="1026">
        <v>0</v>
      </c>
      <c r="C46" s="460" t="s">
        <v>92</v>
      </c>
      <c r="D46" s="538"/>
      <c r="E46" s="538"/>
    </row>
    <row r="47" spans="1:5" ht="15" customHeight="1">
      <c r="A47" s="466" t="s">
        <v>93</v>
      </c>
      <c r="B47" s="721">
        <v>17</v>
      </c>
      <c r="C47" s="460" t="s">
        <v>94</v>
      </c>
      <c r="D47" s="538"/>
      <c r="E47" s="538"/>
    </row>
    <row r="48" spans="1:5" ht="15" customHeight="1">
      <c r="A48" s="466" t="s">
        <v>95</v>
      </c>
      <c r="B48" s="721">
        <v>3</v>
      </c>
      <c r="C48" s="460" t="s">
        <v>96</v>
      </c>
      <c r="D48" s="538"/>
      <c r="E48" s="538"/>
    </row>
    <row r="49" spans="1:5" ht="15" customHeight="1">
      <c r="A49" s="466" t="s">
        <v>97</v>
      </c>
      <c r="B49" s="721">
        <v>4</v>
      </c>
      <c r="C49" s="460" t="s">
        <v>98</v>
      </c>
      <c r="D49" s="538"/>
      <c r="E49" s="538"/>
    </row>
    <row r="50" spans="1:5" ht="15" customHeight="1">
      <c r="A50" s="466" t="s">
        <v>99</v>
      </c>
      <c r="B50" s="721">
        <v>8</v>
      </c>
      <c r="C50" s="465" t="s">
        <v>100</v>
      </c>
      <c r="D50" s="539"/>
      <c r="E50" s="539"/>
    </row>
    <row r="51" spans="1:5" ht="12.95" customHeight="1">
      <c r="A51" s="301"/>
      <c r="C51" s="470"/>
      <c r="D51" s="360"/>
      <c r="E51" s="360"/>
    </row>
    <row r="52" spans="1:5" s="279" customFormat="1" ht="12.95" customHeight="1">
      <c r="A52" s="301"/>
      <c r="B52" s="540"/>
      <c r="C52" s="470"/>
    </row>
    <row r="53" spans="1:5" s="279" customFormat="1" ht="12.95" customHeight="1">
      <c r="A53" s="301"/>
      <c r="B53" s="540"/>
      <c r="C53" s="470"/>
      <c r="D53" s="703"/>
      <c r="E53" s="703"/>
    </row>
    <row r="54" spans="1:5" ht="12.75" customHeight="1">
      <c r="A54" s="301"/>
      <c r="B54" s="540"/>
      <c r="C54" s="470"/>
    </row>
    <row r="55" spans="1:5" ht="12.75" customHeight="1">
      <c r="A55" s="301"/>
      <c r="B55" s="540"/>
      <c r="C55" s="470"/>
    </row>
    <row r="56" spans="1:5" ht="12" customHeight="1"/>
    <row r="57" spans="1:5" ht="14.25" customHeight="1"/>
    <row r="58" spans="1:5" ht="15" customHeight="1"/>
    <row r="59" spans="1:5" ht="15" customHeight="1">
      <c r="A59" s="353"/>
    </row>
    <row r="60" spans="1:5" ht="15" customHeight="1">
      <c r="A60" s="1" t="s">
        <v>0</v>
      </c>
      <c r="B60" s="529"/>
      <c r="C60" s="392" t="s">
        <v>1</v>
      </c>
    </row>
    <row r="61" spans="1:5" ht="20.25" customHeight="1">
      <c r="A61" s="530"/>
      <c r="B61" s="529"/>
      <c r="C61" s="530"/>
    </row>
    <row r="62" spans="1:5" ht="20.25" customHeight="1">
      <c r="A62" s="863" t="s">
        <v>842</v>
      </c>
      <c r="B62" s="868"/>
      <c r="C62" s="870" t="s">
        <v>648</v>
      </c>
    </row>
    <row r="63" spans="1:5" ht="20.25" customHeight="1">
      <c r="A63" s="871" t="s">
        <v>644</v>
      </c>
      <c r="B63" s="872"/>
      <c r="C63" s="873" t="s">
        <v>520</v>
      </c>
    </row>
    <row r="64" spans="1:5" ht="20.25" customHeight="1">
      <c r="A64" s="279"/>
      <c r="B64" s="533"/>
    </row>
    <row r="65" spans="1:3" ht="18" customHeight="1">
      <c r="A65" s="888" t="s">
        <v>867</v>
      </c>
      <c r="B65" s="517" t="s">
        <v>631</v>
      </c>
      <c r="C65" s="912" t="s">
        <v>868</v>
      </c>
    </row>
    <row r="66" spans="1:3" ht="13.5" customHeight="1">
      <c r="A66" s="284"/>
      <c r="B66" s="534" t="s">
        <v>645</v>
      </c>
      <c r="C66" s="351"/>
    </row>
    <row r="67" spans="1:3" ht="10.5" customHeight="1">
      <c r="A67" s="458"/>
      <c r="B67" s="458"/>
      <c r="C67" s="351"/>
    </row>
    <row r="68" spans="1:3" ht="14.25" customHeight="1">
      <c r="A68" s="306" t="s">
        <v>101</v>
      </c>
      <c r="B68" s="542">
        <f>B69+B70+B71+B72+B73+B74+B75+B76+B77+B78+B79+B80+B81+B82+B83+B84</f>
        <v>142</v>
      </c>
      <c r="C68" s="307" t="s">
        <v>102</v>
      </c>
    </row>
    <row r="69" spans="1:3" ht="14.25" customHeight="1">
      <c r="A69" s="983" t="s">
        <v>690</v>
      </c>
      <c r="B69" s="721">
        <v>15</v>
      </c>
      <c r="C69" s="57" t="s">
        <v>707</v>
      </c>
    </row>
    <row r="70" spans="1:3" ht="14.25" customHeight="1">
      <c r="A70" s="983" t="s">
        <v>691</v>
      </c>
      <c r="B70" s="721">
        <v>7</v>
      </c>
      <c r="C70" s="57" t="s">
        <v>706</v>
      </c>
    </row>
    <row r="71" spans="1:3" ht="14.25" customHeight="1">
      <c r="A71" s="983" t="s">
        <v>692</v>
      </c>
      <c r="B71" s="721">
        <v>1</v>
      </c>
      <c r="C71" s="58" t="s">
        <v>708</v>
      </c>
    </row>
    <row r="72" spans="1:3" ht="14.25" customHeight="1">
      <c r="A72" s="983" t="s">
        <v>693</v>
      </c>
      <c r="B72" s="1026">
        <v>0</v>
      </c>
      <c r="C72" s="57" t="s">
        <v>709</v>
      </c>
    </row>
    <row r="73" spans="1:3" ht="14.25" customHeight="1">
      <c r="A73" s="983" t="s">
        <v>694</v>
      </c>
      <c r="B73" s="1026">
        <v>0</v>
      </c>
      <c r="C73" s="57" t="s">
        <v>710</v>
      </c>
    </row>
    <row r="74" spans="1:3" ht="14.25" customHeight="1">
      <c r="A74" s="983" t="s">
        <v>695</v>
      </c>
      <c r="B74" s="751">
        <v>5</v>
      </c>
      <c r="C74" s="57" t="s">
        <v>711</v>
      </c>
    </row>
    <row r="75" spans="1:3" ht="14.25" customHeight="1">
      <c r="A75" s="983" t="s">
        <v>696</v>
      </c>
      <c r="B75" s="751">
        <v>69</v>
      </c>
      <c r="C75" s="57" t="s">
        <v>712</v>
      </c>
    </row>
    <row r="76" spans="1:3" ht="14.25" customHeight="1">
      <c r="A76" s="983" t="s">
        <v>697</v>
      </c>
      <c r="B76" s="751">
        <v>9</v>
      </c>
      <c r="C76" s="57" t="s">
        <v>713</v>
      </c>
    </row>
    <row r="77" spans="1:3" ht="14.25" customHeight="1">
      <c r="A77" s="983" t="s">
        <v>698</v>
      </c>
      <c r="B77" s="751">
        <v>13</v>
      </c>
      <c r="C77" s="57" t="s">
        <v>714</v>
      </c>
    </row>
    <row r="78" spans="1:3" ht="14.25" customHeight="1">
      <c r="A78" s="983" t="s">
        <v>699</v>
      </c>
      <c r="B78" s="1026">
        <v>0</v>
      </c>
      <c r="C78" s="57" t="s">
        <v>124</v>
      </c>
    </row>
    <row r="79" spans="1:3" ht="14.25" customHeight="1">
      <c r="A79" s="983" t="s">
        <v>700</v>
      </c>
      <c r="B79" s="751">
        <v>6</v>
      </c>
      <c r="C79" s="57" t="s">
        <v>126</v>
      </c>
    </row>
    <row r="80" spans="1:3" ht="14.25" customHeight="1">
      <c r="A80" s="983" t="s">
        <v>701</v>
      </c>
      <c r="B80" s="751">
        <v>3</v>
      </c>
      <c r="C80" s="279" t="s">
        <v>689</v>
      </c>
    </row>
    <row r="81" spans="1:3" ht="14.25" customHeight="1">
      <c r="A81" s="983" t="s">
        <v>702</v>
      </c>
      <c r="B81" s="751">
        <v>5</v>
      </c>
      <c r="C81" s="279" t="s">
        <v>128</v>
      </c>
    </row>
    <row r="82" spans="1:3" ht="14.25" customHeight="1">
      <c r="A82" s="983" t="s">
        <v>703</v>
      </c>
      <c r="B82" s="751">
        <v>4</v>
      </c>
      <c r="C82" s="57" t="s">
        <v>130</v>
      </c>
    </row>
    <row r="83" spans="1:3" ht="14.25" customHeight="1">
      <c r="A83" s="983" t="s">
        <v>704</v>
      </c>
      <c r="B83" s="751">
        <v>2</v>
      </c>
      <c r="C83" s="57" t="s">
        <v>132</v>
      </c>
    </row>
    <row r="84" spans="1:3" ht="14.25" customHeight="1">
      <c r="A84" s="983" t="s">
        <v>705</v>
      </c>
      <c r="B84" s="751">
        <v>3</v>
      </c>
      <c r="C84" s="279" t="s">
        <v>117</v>
      </c>
    </row>
    <row r="85" spans="1:3" ht="14.25" customHeight="1">
      <c r="A85" s="310" t="s">
        <v>133</v>
      </c>
      <c r="B85" s="734">
        <f>B86+B87+B88+B89+B90+B91+B92+B93</f>
        <v>54</v>
      </c>
      <c r="C85" s="311" t="s">
        <v>134</v>
      </c>
    </row>
    <row r="86" spans="1:3" ht="14.25" customHeight="1">
      <c r="A86" s="308" t="s">
        <v>135</v>
      </c>
      <c r="B86" s="1026">
        <v>0</v>
      </c>
      <c r="C86" s="309" t="s">
        <v>136</v>
      </c>
    </row>
    <row r="87" spans="1:3" ht="14.25" customHeight="1">
      <c r="A87" s="308" t="s">
        <v>137</v>
      </c>
      <c r="B87" s="751">
        <v>2</v>
      </c>
      <c r="C87" s="309" t="s">
        <v>138</v>
      </c>
    </row>
    <row r="88" spans="1:3" ht="14.25" customHeight="1">
      <c r="A88" s="308" t="s">
        <v>139</v>
      </c>
      <c r="B88" s="751">
        <v>3</v>
      </c>
      <c r="C88" s="309" t="s">
        <v>140</v>
      </c>
    </row>
    <row r="89" spans="1:3" ht="14.25" customHeight="1">
      <c r="A89" s="308" t="s">
        <v>141</v>
      </c>
      <c r="B89" s="751">
        <v>3</v>
      </c>
      <c r="C89" s="309" t="s">
        <v>142</v>
      </c>
    </row>
    <row r="90" spans="1:3" ht="14.25" customHeight="1">
      <c r="A90" s="308" t="s">
        <v>143</v>
      </c>
      <c r="B90" s="751">
        <v>33</v>
      </c>
      <c r="C90" s="309" t="s">
        <v>144</v>
      </c>
    </row>
    <row r="91" spans="1:3" ht="14.25" customHeight="1">
      <c r="A91" s="308" t="s">
        <v>145</v>
      </c>
      <c r="B91" s="751">
        <v>4</v>
      </c>
      <c r="C91" s="309" t="s">
        <v>146</v>
      </c>
    </row>
    <row r="92" spans="1:3" ht="14.25" customHeight="1">
      <c r="A92" s="308" t="s">
        <v>147</v>
      </c>
      <c r="B92" s="751">
        <v>6</v>
      </c>
      <c r="C92" s="309" t="s">
        <v>817</v>
      </c>
    </row>
    <row r="93" spans="1:3" ht="14.25" customHeight="1">
      <c r="A93" s="308" t="s">
        <v>148</v>
      </c>
      <c r="B93" s="751">
        <v>3</v>
      </c>
      <c r="C93" s="309" t="s">
        <v>149</v>
      </c>
    </row>
    <row r="94" spans="1:3" ht="14.25" customHeight="1">
      <c r="A94" s="312" t="s">
        <v>150</v>
      </c>
      <c r="B94" s="734">
        <f>SUM(B95:B99)</f>
        <v>5</v>
      </c>
      <c r="C94" s="313" t="s">
        <v>151</v>
      </c>
    </row>
    <row r="95" spans="1:3" ht="14.25" customHeight="1">
      <c r="A95" s="308" t="s">
        <v>152</v>
      </c>
      <c r="B95" s="752">
        <v>3</v>
      </c>
      <c r="C95" s="309" t="s">
        <v>153</v>
      </c>
    </row>
    <row r="96" spans="1:3" ht="14.25" customHeight="1">
      <c r="A96" s="308" t="s">
        <v>154</v>
      </c>
      <c r="B96" s="1026">
        <v>0</v>
      </c>
      <c r="C96" s="309" t="s">
        <v>155</v>
      </c>
    </row>
    <row r="97" spans="1:3" ht="14.25" customHeight="1">
      <c r="A97" s="308" t="s">
        <v>156</v>
      </c>
      <c r="B97" s="752">
        <v>2</v>
      </c>
      <c r="C97" s="309" t="s">
        <v>157</v>
      </c>
    </row>
    <row r="98" spans="1:3" ht="14.25" customHeight="1">
      <c r="A98" s="308" t="s">
        <v>158</v>
      </c>
      <c r="B98" s="1026">
        <v>0</v>
      </c>
      <c r="C98" s="309" t="s">
        <v>159</v>
      </c>
    </row>
    <row r="99" spans="1:3" ht="14.25" customHeight="1">
      <c r="A99" s="308" t="s">
        <v>160</v>
      </c>
      <c r="B99" s="1026">
        <v>0</v>
      </c>
      <c r="C99" s="309" t="s">
        <v>161</v>
      </c>
    </row>
    <row r="100" spans="1:3" ht="14.25" customHeight="1">
      <c r="A100" s="310" t="s">
        <v>162</v>
      </c>
      <c r="B100" s="734">
        <f>B101+B102+B103+B104+B105+B106</f>
        <v>25</v>
      </c>
      <c r="C100" s="314" t="s">
        <v>163</v>
      </c>
    </row>
    <row r="101" spans="1:3" ht="14.25" customHeight="1">
      <c r="A101" s="308" t="s">
        <v>164</v>
      </c>
      <c r="B101" s="752">
        <v>18</v>
      </c>
      <c r="C101" s="309" t="s">
        <v>165</v>
      </c>
    </row>
    <row r="102" spans="1:3" ht="14.25" customHeight="1">
      <c r="A102" s="308" t="s">
        <v>166</v>
      </c>
      <c r="B102" s="1026">
        <v>0</v>
      </c>
      <c r="C102" s="309" t="s">
        <v>167</v>
      </c>
    </row>
    <row r="103" spans="1:3" ht="14.25" customHeight="1">
      <c r="A103" s="308" t="s">
        <v>168</v>
      </c>
      <c r="B103" s="752">
        <v>2</v>
      </c>
      <c r="C103" s="309" t="s">
        <v>169</v>
      </c>
    </row>
    <row r="104" spans="1:3" ht="14.25" customHeight="1">
      <c r="A104" s="308" t="s">
        <v>170</v>
      </c>
      <c r="B104" s="752">
        <v>3</v>
      </c>
      <c r="C104" s="309" t="s">
        <v>171</v>
      </c>
    </row>
    <row r="105" spans="1:3" ht="14.25" customHeight="1">
      <c r="A105" s="308" t="s">
        <v>172</v>
      </c>
      <c r="B105" s="1026">
        <v>0</v>
      </c>
      <c r="C105" s="309" t="s">
        <v>173</v>
      </c>
    </row>
    <row r="106" spans="1:3" ht="14.25" customHeight="1">
      <c r="A106" s="308" t="s">
        <v>174</v>
      </c>
      <c r="B106" s="752">
        <v>2</v>
      </c>
      <c r="C106" s="309" t="s">
        <v>175</v>
      </c>
    </row>
    <row r="107" spans="1:3" ht="14.25" customHeight="1">
      <c r="A107" s="315" t="s">
        <v>176</v>
      </c>
      <c r="B107" s="734">
        <f>SUM(B108:B111)</f>
        <v>1</v>
      </c>
      <c r="C107" s="311" t="s">
        <v>177</v>
      </c>
    </row>
    <row r="108" spans="1:3" ht="14.25" customHeight="1">
      <c r="A108" s="308" t="s">
        <v>178</v>
      </c>
      <c r="B108" s="1026">
        <v>0</v>
      </c>
      <c r="C108" s="309" t="s">
        <v>179</v>
      </c>
    </row>
    <row r="109" spans="1:3" ht="14.25" customHeight="1">
      <c r="A109" s="308" t="s">
        <v>180</v>
      </c>
      <c r="B109" s="752">
        <v>1</v>
      </c>
      <c r="C109" s="309" t="s">
        <v>181</v>
      </c>
    </row>
    <row r="110" spans="1:3" ht="14.25" customHeight="1">
      <c r="A110" s="308" t="s">
        <v>182</v>
      </c>
      <c r="B110" s="1026">
        <v>0</v>
      </c>
      <c r="C110" s="309" t="s">
        <v>183</v>
      </c>
    </row>
    <row r="111" spans="1:3" ht="14.25" customHeight="1">
      <c r="A111" s="308" t="s">
        <v>184</v>
      </c>
      <c r="B111" s="1026">
        <v>0</v>
      </c>
      <c r="C111" s="309" t="s">
        <v>185</v>
      </c>
    </row>
    <row r="112" spans="1:3" ht="14.25" customHeight="1">
      <c r="A112" s="306" t="s">
        <v>186</v>
      </c>
      <c r="B112" s="734">
        <f>B113+B114+B115+B116</f>
        <v>1</v>
      </c>
      <c r="C112" s="311" t="s">
        <v>187</v>
      </c>
    </row>
    <row r="113" spans="1:3" ht="14.25" customHeight="1">
      <c r="A113" s="308" t="s">
        <v>188</v>
      </c>
      <c r="B113" s="1026">
        <v>0</v>
      </c>
      <c r="C113" s="309" t="s">
        <v>189</v>
      </c>
    </row>
    <row r="114" spans="1:3" ht="14.25" customHeight="1">
      <c r="A114" s="308" t="s">
        <v>190</v>
      </c>
      <c r="B114" s="1026">
        <v>0</v>
      </c>
      <c r="C114" s="309" t="s">
        <v>191</v>
      </c>
    </row>
    <row r="115" spans="1:3" ht="14.25" customHeight="1">
      <c r="A115" s="308" t="s">
        <v>818</v>
      </c>
      <c r="B115" s="752">
        <v>1</v>
      </c>
      <c r="C115" s="309" t="s">
        <v>192</v>
      </c>
    </row>
    <row r="116" spans="1:3" ht="14.25" customHeight="1">
      <c r="A116" s="308" t="s">
        <v>193</v>
      </c>
      <c r="B116" s="1026">
        <v>0</v>
      </c>
      <c r="C116" s="309" t="s">
        <v>194</v>
      </c>
    </row>
    <row r="117" spans="1:3" ht="14.25" customHeight="1">
      <c r="A117" s="315" t="s">
        <v>195</v>
      </c>
      <c r="B117" s="734">
        <f>SUM(B118:B119)</f>
        <v>1</v>
      </c>
      <c r="C117" s="311" t="s">
        <v>196</v>
      </c>
    </row>
    <row r="118" spans="1:3" ht="14.25" customHeight="1">
      <c r="A118" s="478" t="s">
        <v>197</v>
      </c>
      <c r="B118" s="1026">
        <v>0</v>
      </c>
      <c r="C118" s="317" t="s">
        <v>838</v>
      </c>
    </row>
    <row r="119" spans="1:3" ht="14.25" customHeight="1">
      <c r="A119" s="479" t="s">
        <v>199</v>
      </c>
      <c r="B119" s="412">
        <v>1</v>
      </c>
      <c r="C119" s="317" t="s">
        <v>821</v>
      </c>
    </row>
    <row r="120" spans="1:3" ht="14.25" customHeight="1">
      <c r="A120" s="319" t="s">
        <v>285</v>
      </c>
      <c r="B120" s="734">
        <f>B9+B18+B27+B37+B45+B68+B85+B94+B100+B107+B112+B117</f>
        <v>453</v>
      </c>
      <c r="C120" s="150" t="s">
        <v>202</v>
      </c>
    </row>
    <row r="121" spans="1:3" ht="20.25" customHeight="1">
      <c r="A121" s="364"/>
      <c r="B121" s="365"/>
      <c r="C121" s="279"/>
    </row>
    <row r="122" spans="1:3" ht="20.25" customHeight="1">
      <c r="A122" s="362" t="s">
        <v>715</v>
      </c>
      <c r="B122" s="447"/>
      <c r="C122" s="287" t="s">
        <v>841</v>
      </c>
    </row>
  </sheetData>
  <printOptions gridLinesSet="0"/>
  <pageMargins left="0.59055118110236227" right="0.59055118110236227" top="1.1811023622047245" bottom="1.1811023622047245" header="0.51181102362204722" footer="0.51181102362204722"/>
  <pageSetup paperSize="9" scale="75" orientation="portrait" r:id="rId1"/>
  <headerFooter alignWithMargins="0"/>
  <rowBreaks count="1" manualBreakCount="1">
    <brk id="59" max="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 syncVertical="1" syncRef="A109" transitionEvaluation="1">
    <tabColor rgb="FF7030A0"/>
  </sheetPr>
  <dimension ref="A1:I121"/>
  <sheetViews>
    <sheetView showGridLines="0" view="pageLayout" topLeftCell="A109" zoomScaleSheetLayoutView="100" workbookViewId="0">
      <selection activeCell="A66" sqref="A66:XFD66"/>
    </sheetView>
  </sheetViews>
  <sheetFormatPr baseColWidth="10" defaultColWidth="11" defaultRowHeight="20.25" customHeight="1"/>
  <cols>
    <col min="1" max="1" width="43.28515625" style="391" customWidth="1"/>
    <col min="2" max="2" width="29.85546875" style="287" customWidth="1"/>
    <col min="3" max="3" width="40.7109375" style="391" customWidth="1"/>
    <col min="4" max="4" width="8.7109375" style="391" customWidth="1"/>
    <col min="5" max="5" width="5.85546875" style="287" customWidth="1"/>
    <col min="6" max="6" width="9" style="391" customWidth="1"/>
    <col min="7" max="8" width="8.42578125" style="391" customWidth="1"/>
    <col min="9" max="9" width="23.42578125" style="391" customWidth="1"/>
    <col min="10" max="10" width="2.7109375" style="391" customWidth="1"/>
    <col min="11" max="206" width="11" style="391" customWidth="1"/>
    <col min="207" max="255" width="11" style="391"/>
    <col min="256" max="256" width="38.85546875" style="391" customWidth="1"/>
    <col min="257" max="257" width="13" style="391" customWidth="1"/>
    <col min="258" max="258" width="14.42578125" style="391" customWidth="1"/>
    <col min="259" max="259" width="38.42578125" style="391" customWidth="1"/>
    <col min="260" max="260" width="8.7109375" style="391" customWidth="1"/>
    <col min="261" max="261" width="5.85546875" style="391" customWidth="1"/>
    <col min="262" max="262" width="9" style="391" customWidth="1"/>
    <col min="263" max="264" width="8.42578125" style="391" customWidth="1"/>
    <col min="265" max="265" width="23.42578125" style="391" customWidth="1"/>
    <col min="266" max="266" width="2.7109375" style="391" customWidth="1"/>
    <col min="267" max="462" width="11" style="391" customWidth="1"/>
    <col min="463" max="511" width="11" style="391"/>
    <col min="512" max="512" width="38.85546875" style="391" customWidth="1"/>
    <col min="513" max="513" width="13" style="391" customWidth="1"/>
    <col min="514" max="514" width="14.42578125" style="391" customWidth="1"/>
    <col min="515" max="515" width="38.42578125" style="391" customWidth="1"/>
    <col min="516" max="516" width="8.7109375" style="391" customWidth="1"/>
    <col min="517" max="517" width="5.85546875" style="391" customWidth="1"/>
    <col min="518" max="518" width="9" style="391" customWidth="1"/>
    <col min="519" max="520" width="8.42578125" style="391" customWidth="1"/>
    <col min="521" max="521" width="23.42578125" style="391" customWidth="1"/>
    <col min="522" max="522" width="2.7109375" style="391" customWidth="1"/>
    <col min="523" max="718" width="11" style="391" customWidth="1"/>
    <col min="719" max="767" width="11" style="391"/>
    <col min="768" max="768" width="38.85546875" style="391" customWidth="1"/>
    <col min="769" max="769" width="13" style="391" customWidth="1"/>
    <col min="770" max="770" width="14.42578125" style="391" customWidth="1"/>
    <col min="771" max="771" width="38.42578125" style="391" customWidth="1"/>
    <col min="772" max="772" width="8.7109375" style="391" customWidth="1"/>
    <col min="773" max="773" width="5.85546875" style="391" customWidth="1"/>
    <col min="774" max="774" width="9" style="391" customWidth="1"/>
    <col min="775" max="776" width="8.42578125" style="391" customWidth="1"/>
    <col min="777" max="777" width="23.42578125" style="391" customWidth="1"/>
    <col min="778" max="778" width="2.7109375" style="391" customWidth="1"/>
    <col min="779" max="974" width="11" style="391" customWidth="1"/>
    <col min="975" max="1023" width="11" style="391"/>
    <col min="1024" max="1024" width="38.85546875" style="391" customWidth="1"/>
    <col min="1025" max="1025" width="13" style="391" customWidth="1"/>
    <col min="1026" max="1026" width="14.42578125" style="391" customWidth="1"/>
    <col min="1027" max="1027" width="38.42578125" style="391" customWidth="1"/>
    <col min="1028" max="1028" width="8.7109375" style="391" customWidth="1"/>
    <col min="1029" max="1029" width="5.85546875" style="391" customWidth="1"/>
    <col min="1030" max="1030" width="9" style="391" customWidth="1"/>
    <col min="1031" max="1032" width="8.42578125" style="391" customWidth="1"/>
    <col min="1033" max="1033" width="23.42578125" style="391" customWidth="1"/>
    <col min="1034" max="1034" width="2.7109375" style="391" customWidth="1"/>
    <col min="1035" max="1230" width="11" style="391" customWidth="1"/>
    <col min="1231" max="1279" width="11" style="391"/>
    <col min="1280" max="1280" width="38.85546875" style="391" customWidth="1"/>
    <col min="1281" max="1281" width="13" style="391" customWidth="1"/>
    <col min="1282" max="1282" width="14.42578125" style="391" customWidth="1"/>
    <col min="1283" max="1283" width="38.42578125" style="391" customWidth="1"/>
    <col min="1284" max="1284" width="8.7109375" style="391" customWidth="1"/>
    <col min="1285" max="1285" width="5.85546875" style="391" customWidth="1"/>
    <col min="1286" max="1286" width="9" style="391" customWidth="1"/>
    <col min="1287" max="1288" width="8.42578125" style="391" customWidth="1"/>
    <col min="1289" max="1289" width="23.42578125" style="391" customWidth="1"/>
    <col min="1290" max="1290" width="2.7109375" style="391" customWidth="1"/>
    <col min="1291" max="1486" width="11" style="391" customWidth="1"/>
    <col min="1487" max="1535" width="11" style="391"/>
    <col min="1536" max="1536" width="38.85546875" style="391" customWidth="1"/>
    <col min="1537" max="1537" width="13" style="391" customWidth="1"/>
    <col min="1538" max="1538" width="14.42578125" style="391" customWidth="1"/>
    <col min="1539" max="1539" width="38.42578125" style="391" customWidth="1"/>
    <col min="1540" max="1540" width="8.7109375" style="391" customWidth="1"/>
    <col min="1541" max="1541" width="5.85546875" style="391" customWidth="1"/>
    <col min="1542" max="1542" width="9" style="391" customWidth="1"/>
    <col min="1543" max="1544" width="8.42578125" style="391" customWidth="1"/>
    <col min="1545" max="1545" width="23.42578125" style="391" customWidth="1"/>
    <col min="1546" max="1546" width="2.7109375" style="391" customWidth="1"/>
    <col min="1547" max="1742" width="11" style="391" customWidth="1"/>
    <col min="1743" max="1791" width="11" style="391"/>
    <col min="1792" max="1792" width="38.85546875" style="391" customWidth="1"/>
    <col min="1793" max="1793" width="13" style="391" customWidth="1"/>
    <col min="1794" max="1794" width="14.42578125" style="391" customWidth="1"/>
    <col min="1795" max="1795" width="38.42578125" style="391" customWidth="1"/>
    <col min="1796" max="1796" width="8.7109375" style="391" customWidth="1"/>
    <col min="1797" max="1797" width="5.85546875" style="391" customWidth="1"/>
    <col min="1798" max="1798" width="9" style="391" customWidth="1"/>
    <col min="1799" max="1800" width="8.42578125" style="391" customWidth="1"/>
    <col min="1801" max="1801" width="23.42578125" style="391" customWidth="1"/>
    <col min="1802" max="1802" width="2.7109375" style="391" customWidth="1"/>
    <col min="1803" max="1998" width="11" style="391" customWidth="1"/>
    <col min="1999" max="2047" width="11" style="391"/>
    <col min="2048" max="2048" width="38.85546875" style="391" customWidth="1"/>
    <col min="2049" max="2049" width="13" style="391" customWidth="1"/>
    <col min="2050" max="2050" width="14.42578125" style="391" customWidth="1"/>
    <col min="2051" max="2051" width="38.42578125" style="391" customWidth="1"/>
    <col min="2052" max="2052" width="8.7109375" style="391" customWidth="1"/>
    <col min="2053" max="2053" width="5.85546875" style="391" customWidth="1"/>
    <col min="2054" max="2054" width="9" style="391" customWidth="1"/>
    <col min="2055" max="2056" width="8.42578125" style="391" customWidth="1"/>
    <col min="2057" max="2057" width="23.42578125" style="391" customWidth="1"/>
    <col min="2058" max="2058" width="2.7109375" style="391" customWidth="1"/>
    <col min="2059" max="2254" width="11" style="391" customWidth="1"/>
    <col min="2255" max="2303" width="11" style="391"/>
    <col min="2304" max="2304" width="38.85546875" style="391" customWidth="1"/>
    <col min="2305" max="2305" width="13" style="391" customWidth="1"/>
    <col min="2306" max="2306" width="14.42578125" style="391" customWidth="1"/>
    <col min="2307" max="2307" width="38.42578125" style="391" customWidth="1"/>
    <col min="2308" max="2308" width="8.7109375" style="391" customWidth="1"/>
    <col min="2309" max="2309" width="5.85546875" style="391" customWidth="1"/>
    <col min="2310" max="2310" width="9" style="391" customWidth="1"/>
    <col min="2311" max="2312" width="8.42578125" style="391" customWidth="1"/>
    <col min="2313" max="2313" width="23.42578125" style="391" customWidth="1"/>
    <col min="2314" max="2314" width="2.7109375" style="391" customWidth="1"/>
    <col min="2315" max="2510" width="11" style="391" customWidth="1"/>
    <col min="2511" max="2559" width="11" style="391"/>
    <col min="2560" max="2560" width="38.85546875" style="391" customWidth="1"/>
    <col min="2561" max="2561" width="13" style="391" customWidth="1"/>
    <col min="2562" max="2562" width="14.42578125" style="391" customWidth="1"/>
    <col min="2563" max="2563" width="38.42578125" style="391" customWidth="1"/>
    <col min="2564" max="2564" width="8.7109375" style="391" customWidth="1"/>
    <col min="2565" max="2565" width="5.85546875" style="391" customWidth="1"/>
    <col min="2566" max="2566" width="9" style="391" customWidth="1"/>
    <col min="2567" max="2568" width="8.42578125" style="391" customWidth="1"/>
    <col min="2569" max="2569" width="23.42578125" style="391" customWidth="1"/>
    <col min="2570" max="2570" width="2.7109375" style="391" customWidth="1"/>
    <col min="2571" max="2766" width="11" style="391" customWidth="1"/>
    <col min="2767" max="2815" width="11" style="391"/>
    <col min="2816" max="2816" width="38.85546875" style="391" customWidth="1"/>
    <col min="2817" max="2817" width="13" style="391" customWidth="1"/>
    <col min="2818" max="2818" width="14.42578125" style="391" customWidth="1"/>
    <col min="2819" max="2819" width="38.42578125" style="391" customWidth="1"/>
    <col min="2820" max="2820" width="8.7109375" style="391" customWidth="1"/>
    <col min="2821" max="2821" width="5.85546875" style="391" customWidth="1"/>
    <col min="2822" max="2822" width="9" style="391" customWidth="1"/>
    <col min="2823" max="2824" width="8.42578125" style="391" customWidth="1"/>
    <col min="2825" max="2825" width="23.42578125" style="391" customWidth="1"/>
    <col min="2826" max="2826" width="2.7109375" style="391" customWidth="1"/>
    <col min="2827" max="3022" width="11" style="391" customWidth="1"/>
    <col min="3023" max="3071" width="11" style="391"/>
    <col min="3072" max="3072" width="38.85546875" style="391" customWidth="1"/>
    <col min="3073" max="3073" width="13" style="391" customWidth="1"/>
    <col min="3074" max="3074" width="14.42578125" style="391" customWidth="1"/>
    <col min="3075" max="3075" width="38.42578125" style="391" customWidth="1"/>
    <col min="3076" max="3076" width="8.7109375" style="391" customWidth="1"/>
    <col min="3077" max="3077" width="5.85546875" style="391" customWidth="1"/>
    <col min="3078" max="3078" width="9" style="391" customWidth="1"/>
    <col min="3079" max="3080" width="8.42578125" style="391" customWidth="1"/>
    <col min="3081" max="3081" width="23.42578125" style="391" customWidth="1"/>
    <col min="3082" max="3082" width="2.7109375" style="391" customWidth="1"/>
    <col min="3083" max="3278" width="11" style="391" customWidth="1"/>
    <col min="3279" max="3327" width="11" style="391"/>
    <col min="3328" max="3328" width="38.85546875" style="391" customWidth="1"/>
    <col min="3329" max="3329" width="13" style="391" customWidth="1"/>
    <col min="3330" max="3330" width="14.42578125" style="391" customWidth="1"/>
    <col min="3331" max="3331" width="38.42578125" style="391" customWidth="1"/>
    <col min="3332" max="3332" width="8.7109375" style="391" customWidth="1"/>
    <col min="3333" max="3333" width="5.85546875" style="391" customWidth="1"/>
    <col min="3334" max="3334" width="9" style="391" customWidth="1"/>
    <col min="3335" max="3336" width="8.42578125" style="391" customWidth="1"/>
    <col min="3337" max="3337" width="23.42578125" style="391" customWidth="1"/>
    <col min="3338" max="3338" width="2.7109375" style="391" customWidth="1"/>
    <col min="3339" max="3534" width="11" style="391" customWidth="1"/>
    <col min="3535" max="3583" width="11" style="391"/>
    <col min="3584" max="3584" width="38.85546875" style="391" customWidth="1"/>
    <col min="3585" max="3585" width="13" style="391" customWidth="1"/>
    <col min="3586" max="3586" width="14.42578125" style="391" customWidth="1"/>
    <col min="3587" max="3587" width="38.42578125" style="391" customWidth="1"/>
    <col min="3588" max="3588" width="8.7109375" style="391" customWidth="1"/>
    <col min="3589" max="3589" width="5.85546875" style="391" customWidth="1"/>
    <col min="3590" max="3590" width="9" style="391" customWidth="1"/>
    <col min="3591" max="3592" width="8.42578125" style="391" customWidth="1"/>
    <col min="3593" max="3593" width="23.42578125" style="391" customWidth="1"/>
    <col min="3594" max="3594" width="2.7109375" style="391" customWidth="1"/>
    <col min="3595" max="3790" width="11" style="391" customWidth="1"/>
    <col min="3791" max="3839" width="11" style="391"/>
    <col min="3840" max="3840" width="38.85546875" style="391" customWidth="1"/>
    <col min="3841" max="3841" width="13" style="391" customWidth="1"/>
    <col min="3842" max="3842" width="14.42578125" style="391" customWidth="1"/>
    <col min="3843" max="3843" width="38.42578125" style="391" customWidth="1"/>
    <col min="3844" max="3844" width="8.7109375" style="391" customWidth="1"/>
    <col min="3845" max="3845" width="5.85546875" style="391" customWidth="1"/>
    <col min="3846" max="3846" width="9" style="391" customWidth="1"/>
    <col min="3847" max="3848" width="8.42578125" style="391" customWidth="1"/>
    <col min="3849" max="3849" width="23.42578125" style="391" customWidth="1"/>
    <col min="3850" max="3850" width="2.7109375" style="391" customWidth="1"/>
    <col min="3851" max="4046" width="11" style="391" customWidth="1"/>
    <col min="4047" max="4095" width="11" style="391"/>
    <col min="4096" max="4096" width="38.85546875" style="391" customWidth="1"/>
    <col min="4097" max="4097" width="13" style="391" customWidth="1"/>
    <col min="4098" max="4098" width="14.42578125" style="391" customWidth="1"/>
    <col min="4099" max="4099" width="38.42578125" style="391" customWidth="1"/>
    <col min="4100" max="4100" width="8.7109375" style="391" customWidth="1"/>
    <col min="4101" max="4101" width="5.85546875" style="391" customWidth="1"/>
    <col min="4102" max="4102" width="9" style="391" customWidth="1"/>
    <col min="4103" max="4104" width="8.42578125" style="391" customWidth="1"/>
    <col min="4105" max="4105" width="23.42578125" style="391" customWidth="1"/>
    <col min="4106" max="4106" width="2.7109375" style="391" customWidth="1"/>
    <col min="4107" max="4302" width="11" style="391" customWidth="1"/>
    <col min="4303" max="4351" width="11" style="391"/>
    <col min="4352" max="4352" width="38.85546875" style="391" customWidth="1"/>
    <col min="4353" max="4353" width="13" style="391" customWidth="1"/>
    <col min="4354" max="4354" width="14.42578125" style="391" customWidth="1"/>
    <col min="4355" max="4355" width="38.42578125" style="391" customWidth="1"/>
    <col min="4356" max="4356" width="8.7109375" style="391" customWidth="1"/>
    <col min="4357" max="4357" width="5.85546875" style="391" customWidth="1"/>
    <col min="4358" max="4358" width="9" style="391" customWidth="1"/>
    <col min="4359" max="4360" width="8.42578125" style="391" customWidth="1"/>
    <col min="4361" max="4361" width="23.42578125" style="391" customWidth="1"/>
    <col min="4362" max="4362" width="2.7109375" style="391" customWidth="1"/>
    <col min="4363" max="4558" width="11" style="391" customWidth="1"/>
    <col min="4559" max="4607" width="11" style="391"/>
    <col min="4608" max="4608" width="38.85546875" style="391" customWidth="1"/>
    <col min="4609" max="4609" width="13" style="391" customWidth="1"/>
    <col min="4610" max="4610" width="14.42578125" style="391" customWidth="1"/>
    <col min="4611" max="4611" width="38.42578125" style="391" customWidth="1"/>
    <col min="4612" max="4612" width="8.7109375" style="391" customWidth="1"/>
    <col min="4613" max="4613" width="5.85546875" style="391" customWidth="1"/>
    <col min="4614" max="4614" width="9" style="391" customWidth="1"/>
    <col min="4615" max="4616" width="8.42578125" style="391" customWidth="1"/>
    <col min="4617" max="4617" width="23.42578125" style="391" customWidth="1"/>
    <col min="4618" max="4618" width="2.7109375" style="391" customWidth="1"/>
    <col min="4619" max="4814" width="11" style="391" customWidth="1"/>
    <col min="4815" max="4863" width="11" style="391"/>
    <col min="4864" max="4864" width="38.85546875" style="391" customWidth="1"/>
    <col min="4865" max="4865" width="13" style="391" customWidth="1"/>
    <col min="4866" max="4866" width="14.42578125" style="391" customWidth="1"/>
    <col min="4867" max="4867" width="38.42578125" style="391" customWidth="1"/>
    <col min="4868" max="4868" width="8.7109375" style="391" customWidth="1"/>
    <col min="4869" max="4869" width="5.85546875" style="391" customWidth="1"/>
    <col min="4870" max="4870" width="9" style="391" customWidth="1"/>
    <col min="4871" max="4872" width="8.42578125" style="391" customWidth="1"/>
    <col min="4873" max="4873" width="23.42578125" style="391" customWidth="1"/>
    <col min="4874" max="4874" width="2.7109375" style="391" customWidth="1"/>
    <col min="4875" max="5070" width="11" style="391" customWidth="1"/>
    <col min="5071" max="5119" width="11" style="391"/>
    <col min="5120" max="5120" width="38.85546875" style="391" customWidth="1"/>
    <col min="5121" max="5121" width="13" style="391" customWidth="1"/>
    <col min="5122" max="5122" width="14.42578125" style="391" customWidth="1"/>
    <col min="5123" max="5123" width="38.42578125" style="391" customWidth="1"/>
    <col min="5124" max="5124" width="8.7109375" style="391" customWidth="1"/>
    <col min="5125" max="5125" width="5.85546875" style="391" customWidth="1"/>
    <col min="5126" max="5126" width="9" style="391" customWidth="1"/>
    <col min="5127" max="5128" width="8.42578125" style="391" customWidth="1"/>
    <col min="5129" max="5129" width="23.42578125" style="391" customWidth="1"/>
    <col min="5130" max="5130" width="2.7109375" style="391" customWidth="1"/>
    <col min="5131" max="5326" width="11" style="391" customWidth="1"/>
    <col min="5327" max="5375" width="11" style="391"/>
    <col min="5376" max="5376" width="38.85546875" style="391" customWidth="1"/>
    <col min="5377" max="5377" width="13" style="391" customWidth="1"/>
    <col min="5378" max="5378" width="14.42578125" style="391" customWidth="1"/>
    <col min="5379" max="5379" width="38.42578125" style="391" customWidth="1"/>
    <col min="5380" max="5380" width="8.7109375" style="391" customWidth="1"/>
    <col min="5381" max="5381" width="5.85546875" style="391" customWidth="1"/>
    <col min="5382" max="5382" width="9" style="391" customWidth="1"/>
    <col min="5383" max="5384" width="8.42578125" style="391" customWidth="1"/>
    <col min="5385" max="5385" width="23.42578125" style="391" customWidth="1"/>
    <col min="5386" max="5386" width="2.7109375" style="391" customWidth="1"/>
    <col min="5387" max="5582" width="11" style="391" customWidth="1"/>
    <col min="5583" max="5631" width="11" style="391"/>
    <col min="5632" max="5632" width="38.85546875" style="391" customWidth="1"/>
    <col min="5633" max="5633" width="13" style="391" customWidth="1"/>
    <col min="5634" max="5634" width="14.42578125" style="391" customWidth="1"/>
    <col min="5635" max="5635" width="38.42578125" style="391" customWidth="1"/>
    <col min="5636" max="5636" width="8.7109375" style="391" customWidth="1"/>
    <col min="5637" max="5637" width="5.85546875" style="391" customWidth="1"/>
    <col min="5638" max="5638" width="9" style="391" customWidth="1"/>
    <col min="5639" max="5640" width="8.42578125" style="391" customWidth="1"/>
    <col min="5641" max="5641" width="23.42578125" style="391" customWidth="1"/>
    <col min="5642" max="5642" width="2.7109375" style="391" customWidth="1"/>
    <col min="5643" max="5838" width="11" style="391" customWidth="1"/>
    <col min="5839" max="5887" width="11" style="391"/>
    <col min="5888" max="5888" width="38.85546875" style="391" customWidth="1"/>
    <col min="5889" max="5889" width="13" style="391" customWidth="1"/>
    <col min="5890" max="5890" width="14.42578125" style="391" customWidth="1"/>
    <col min="5891" max="5891" width="38.42578125" style="391" customWidth="1"/>
    <col min="5892" max="5892" width="8.7109375" style="391" customWidth="1"/>
    <col min="5893" max="5893" width="5.85546875" style="391" customWidth="1"/>
    <col min="5894" max="5894" width="9" style="391" customWidth="1"/>
    <col min="5895" max="5896" width="8.42578125" style="391" customWidth="1"/>
    <col min="5897" max="5897" width="23.42578125" style="391" customWidth="1"/>
    <col min="5898" max="5898" width="2.7109375" style="391" customWidth="1"/>
    <col min="5899" max="6094" width="11" style="391" customWidth="1"/>
    <col min="6095" max="6143" width="11" style="391"/>
    <col min="6144" max="6144" width="38.85546875" style="391" customWidth="1"/>
    <col min="6145" max="6145" width="13" style="391" customWidth="1"/>
    <col min="6146" max="6146" width="14.42578125" style="391" customWidth="1"/>
    <col min="6147" max="6147" width="38.42578125" style="391" customWidth="1"/>
    <col min="6148" max="6148" width="8.7109375" style="391" customWidth="1"/>
    <col min="6149" max="6149" width="5.85546875" style="391" customWidth="1"/>
    <col min="6150" max="6150" width="9" style="391" customWidth="1"/>
    <col min="6151" max="6152" width="8.42578125" style="391" customWidth="1"/>
    <col min="6153" max="6153" width="23.42578125" style="391" customWidth="1"/>
    <col min="6154" max="6154" width="2.7109375" style="391" customWidth="1"/>
    <col min="6155" max="6350" width="11" style="391" customWidth="1"/>
    <col min="6351" max="6399" width="11" style="391"/>
    <col min="6400" max="6400" width="38.85546875" style="391" customWidth="1"/>
    <col min="6401" max="6401" width="13" style="391" customWidth="1"/>
    <col min="6402" max="6402" width="14.42578125" style="391" customWidth="1"/>
    <col min="6403" max="6403" width="38.42578125" style="391" customWidth="1"/>
    <col min="6404" max="6404" width="8.7109375" style="391" customWidth="1"/>
    <col min="6405" max="6405" width="5.85546875" style="391" customWidth="1"/>
    <col min="6406" max="6406" width="9" style="391" customWidth="1"/>
    <col min="6407" max="6408" width="8.42578125" style="391" customWidth="1"/>
    <col min="6409" max="6409" width="23.42578125" style="391" customWidth="1"/>
    <col min="6410" max="6410" width="2.7109375" style="391" customWidth="1"/>
    <col min="6411" max="6606" width="11" style="391" customWidth="1"/>
    <col min="6607" max="6655" width="11" style="391"/>
    <col min="6656" max="6656" width="38.85546875" style="391" customWidth="1"/>
    <col min="6657" max="6657" width="13" style="391" customWidth="1"/>
    <col min="6658" max="6658" width="14.42578125" style="391" customWidth="1"/>
    <col min="6659" max="6659" width="38.42578125" style="391" customWidth="1"/>
    <col min="6660" max="6660" width="8.7109375" style="391" customWidth="1"/>
    <col min="6661" max="6661" width="5.85546875" style="391" customWidth="1"/>
    <col min="6662" max="6662" width="9" style="391" customWidth="1"/>
    <col min="6663" max="6664" width="8.42578125" style="391" customWidth="1"/>
    <col min="6665" max="6665" width="23.42578125" style="391" customWidth="1"/>
    <col min="6666" max="6666" width="2.7109375" style="391" customWidth="1"/>
    <col min="6667" max="6862" width="11" style="391" customWidth="1"/>
    <col min="6863" max="6911" width="11" style="391"/>
    <col min="6912" max="6912" width="38.85546875" style="391" customWidth="1"/>
    <col min="6913" max="6913" width="13" style="391" customWidth="1"/>
    <col min="6914" max="6914" width="14.42578125" style="391" customWidth="1"/>
    <col min="6915" max="6915" width="38.42578125" style="391" customWidth="1"/>
    <col min="6916" max="6916" width="8.7109375" style="391" customWidth="1"/>
    <col min="6917" max="6917" width="5.85546875" style="391" customWidth="1"/>
    <col min="6918" max="6918" width="9" style="391" customWidth="1"/>
    <col min="6919" max="6920" width="8.42578125" style="391" customWidth="1"/>
    <col min="6921" max="6921" width="23.42578125" style="391" customWidth="1"/>
    <col min="6922" max="6922" width="2.7109375" style="391" customWidth="1"/>
    <col min="6923" max="7118" width="11" style="391" customWidth="1"/>
    <col min="7119" max="7167" width="11" style="391"/>
    <col min="7168" max="7168" width="38.85546875" style="391" customWidth="1"/>
    <col min="7169" max="7169" width="13" style="391" customWidth="1"/>
    <col min="7170" max="7170" width="14.42578125" style="391" customWidth="1"/>
    <col min="7171" max="7171" width="38.42578125" style="391" customWidth="1"/>
    <col min="7172" max="7172" width="8.7109375" style="391" customWidth="1"/>
    <col min="7173" max="7173" width="5.85546875" style="391" customWidth="1"/>
    <col min="7174" max="7174" width="9" style="391" customWidth="1"/>
    <col min="7175" max="7176" width="8.42578125" style="391" customWidth="1"/>
    <col min="7177" max="7177" width="23.42578125" style="391" customWidth="1"/>
    <col min="7178" max="7178" width="2.7109375" style="391" customWidth="1"/>
    <col min="7179" max="7374" width="11" style="391" customWidth="1"/>
    <col min="7375" max="7423" width="11" style="391"/>
    <col min="7424" max="7424" width="38.85546875" style="391" customWidth="1"/>
    <col min="7425" max="7425" width="13" style="391" customWidth="1"/>
    <col min="7426" max="7426" width="14.42578125" style="391" customWidth="1"/>
    <col min="7427" max="7427" width="38.42578125" style="391" customWidth="1"/>
    <col min="7428" max="7428" width="8.7109375" style="391" customWidth="1"/>
    <col min="7429" max="7429" width="5.85546875" style="391" customWidth="1"/>
    <col min="7430" max="7430" width="9" style="391" customWidth="1"/>
    <col min="7431" max="7432" width="8.42578125" style="391" customWidth="1"/>
    <col min="7433" max="7433" width="23.42578125" style="391" customWidth="1"/>
    <col min="7434" max="7434" width="2.7109375" style="391" customWidth="1"/>
    <col min="7435" max="7630" width="11" style="391" customWidth="1"/>
    <col min="7631" max="7679" width="11" style="391"/>
    <col min="7680" max="7680" width="38.85546875" style="391" customWidth="1"/>
    <col min="7681" max="7681" width="13" style="391" customWidth="1"/>
    <col min="7682" max="7682" width="14.42578125" style="391" customWidth="1"/>
    <col min="7683" max="7683" width="38.42578125" style="391" customWidth="1"/>
    <col min="7684" max="7684" width="8.7109375" style="391" customWidth="1"/>
    <col min="7685" max="7685" width="5.85546875" style="391" customWidth="1"/>
    <col min="7686" max="7686" width="9" style="391" customWidth="1"/>
    <col min="7687" max="7688" width="8.42578125" style="391" customWidth="1"/>
    <col min="7689" max="7689" width="23.42578125" style="391" customWidth="1"/>
    <col min="7690" max="7690" width="2.7109375" style="391" customWidth="1"/>
    <col min="7691" max="7886" width="11" style="391" customWidth="1"/>
    <col min="7887" max="7935" width="11" style="391"/>
    <col min="7936" max="7936" width="38.85546875" style="391" customWidth="1"/>
    <col min="7937" max="7937" width="13" style="391" customWidth="1"/>
    <col min="7938" max="7938" width="14.42578125" style="391" customWidth="1"/>
    <col min="7939" max="7939" width="38.42578125" style="391" customWidth="1"/>
    <col min="7940" max="7940" width="8.7109375" style="391" customWidth="1"/>
    <col min="7941" max="7941" width="5.85546875" style="391" customWidth="1"/>
    <col min="7942" max="7942" width="9" style="391" customWidth="1"/>
    <col min="7943" max="7944" width="8.42578125" style="391" customWidth="1"/>
    <col min="7945" max="7945" width="23.42578125" style="391" customWidth="1"/>
    <col min="7946" max="7946" width="2.7109375" style="391" customWidth="1"/>
    <col min="7947" max="8142" width="11" style="391" customWidth="1"/>
    <col min="8143" max="8191" width="11" style="391"/>
    <col min="8192" max="8192" width="38.85546875" style="391" customWidth="1"/>
    <col min="8193" max="8193" width="13" style="391" customWidth="1"/>
    <col min="8194" max="8194" width="14.42578125" style="391" customWidth="1"/>
    <col min="8195" max="8195" width="38.42578125" style="391" customWidth="1"/>
    <col min="8196" max="8196" width="8.7109375" style="391" customWidth="1"/>
    <col min="8197" max="8197" width="5.85546875" style="391" customWidth="1"/>
    <col min="8198" max="8198" width="9" style="391" customWidth="1"/>
    <col min="8199" max="8200" width="8.42578125" style="391" customWidth="1"/>
    <col min="8201" max="8201" width="23.42578125" style="391" customWidth="1"/>
    <col min="8202" max="8202" width="2.7109375" style="391" customWidth="1"/>
    <col min="8203" max="8398" width="11" style="391" customWidth="1"/>
    <col min="8399" max="8447" width="11" style="391"/>
    <col min="8448" max="8448" width="38.85546875" style="391" customWidth="1"/>
    <col min="8449" max="8449" width="13" style="391" customWidth="1"/>
    <col min="8450" max="8450" width="14.42578125" style="391" customWidth="1"/>
    <col min="8451" max="8451" width="38.42578125" style="391" customWidth="1"/>
    <col min="8452" max="8452" width="8.7109375" style="391" customWidth="1"/>
    <col min="8453" max="8453" width="5.85546875" style="391" customWidth="1"/>
    <col min="8454" max="8454" width="9" style="391" customWidth="1"/>
    <col min="8455" max="8456" width="8.42578125" style="391" customWidth="1"/>
    <col min="8457" max="8457" width="23.42578125" style="391" customWidth="1"/>
    <col min="8458" max="8458" width="2.7109375" style="391" customWidth="1"/>
    <col min="8459" max="8654" width="11" style="391" customWidth="1"/>
    <col min="8655" max="8703" width="11" style="391"/>
    <col min="8704" max="8704" width="38.85546875" style="391" customWidth="1"/>
    <col min="8705" max="8705" width="13" style="391" customWidth="1"/>
    <col min="8706" max="8706" width="14.42578125" style="391" customWidth="1"/>
    <col min="8707" max="8707" width="38.42578125" style="391" customWidth="1"/>
    <col min="8708" max="8708" width="8.7109375" style="391" customWidth="1"/>
    <col min="8709" max="8709" width="5.85546875" style="391" customWidth="1"/>
    <col min="8710" max="8710" width="9" style="391" customWidth="1"/>
    <col min="8711" max="8712" width="8.42578125" style="391" customWidth="1"/>
    <col min="8713" max="8713" width="23.42578125" style="391" customWidth="1"/>
    <col min="8714" max="8714" width="2.7109375" style="391" customWidth="1"/>
    <col min="8715" max="8910" width="11" style="391" customWidth="1"/>
    <col min="8911" max="8959" width="11" style="391"/>
    <col min="8960" max="8960" width="38.85546875" style="391" customWidth="1"/>
    <col min="8961" max="8961" width="13" style="391" customWidth="1"/>
    <col min="8962" max="8962" width="14.42578125" style="391" customWidth="1"/>
    <col min="8963" max="8963" width="38.42578125" style="391" customWidth="1"/>
    <col min="8964" max="8964" width="8.7109375" style="391" customWidth="1"/>
    <col min="8965" max="8965" width="5.85546875" style="391" customWidth="1"/>
    <col min="8966" max="8966" width="9" style="391" customWidth="1"/>
    <col min="8967" max="8968" width="8.42578125" style="391" customWidth="1"/>
    <col min="8969" max="8969" width="23.42578125" style="391" customWidth="1"/>
    <col min="8970" max="8970" width="2.7109375" style="391" customWidth="1"/>
    <col min="8971" max="9166" width="11" style="391" customWidth="1"/>
    <col min="9167" max="9215" width="11" style="391"/>
    <col min="9216" max="9216" width="38.85546875" style="391" customWidth="1"/>
    <col min="9217" max="9217" width="13" style="391" customWidth="1"/>
    <col min="9218" max="9218" width="14.42578125" style="391" customWidth="1"/>
    <col min="9219" max="9219" width="38.42578125" style="391" customWidth="1"/>
    <col min="9220" max="9220" width="8.7109375" style="391" customWidth="1"/>
    <col min="9221" max="9221" width="5.85546875" style="391" customWidth="1"/>
    <col min="9222" max="9222" width="9" style="391" customWidth="1"/>
    <col min="9223" max="9224" width="8.42578125" style="391" customWidth="1"/>
    <col min="9225" max="9225" width="23.42578125" style="391" customWidth="1"/>
    <col min="9226" max="9226" width="2.7109375" style="391" customWidth="1"/>
    <col min="9227" max="9422" width="11" style="391" customWidth="1"/>
    <col min="9423" max="9471" width="11" style="391"/>
    <col min="9472" max="9472" width="38.85546875" style="391" customWidth="1"/>
    <col min="9473" max="9473" width="13" style="391" customWidth="1"/>
    <col min="9474" max="9474" width="14.42578125" style="391" customWidth="1"/>
    <col min="9475" max="9475" width="38.42578125" style="391" customWidth="1"/>
    <col min="9476" max="9476" width="8.7109375" style="391" customWidth="1"/>
    <col min="9477" max="9477" width="5.85546875" style="391" customWidth="1"/>
    <col min="9478" max="9478" width="9" style="391" customWidth="1"/>
    <col min="9479" max="9480" width="8.42578125" style="391" customWidth="1"/>
    <col min="9481" max="9481" width="23.42578125" style="391" customWidth="1"/>
    <col min="9482" max="9482" width="2.7109375" style="391" customWidth="1"/>
    <col min="9483" max="9678" width="11" style="391" customWidth="1"/>
    <col min="9679" max="9727" width="11" style="391"/>
    <col min="9728" max="9728" width="38.85546875" style="391" customWidth="1"/>
    <col min="9729" max="9729" width="13" style="391" customWidth="1"/>
    <col min="9730" max="9730" width="14.42578125" style="391" customWidth="1"/>
    <col min="9731" max="9731" width="38.42578125" style="391" customWidth="1"/>
    <col min="9732" max="9732" width="8.7109375" style="391" customWidth="1"/>
    <col min="9733" max="9733" width="5.85546875" style="391" customWidth="1"/>
    <col min="9734" max="9734" width="9" style="391" customWidth="1"/>
    <col min="9735" max="9736" width="8.42578125" style="391" customWidth="1"/>
    <col min="9737" max="9737" width="23.42578125" style="391" customWidth="1"/>
    <col min="9738" max="9738" width="2.7109375" style="391" customWidth="1"/>
    <col min="9739" max="9934" width="11" style="391" customWidth="1"/>
    <col min="9935" max="9983" width="11" style="391"/>
    <col min="9984" max="9984" width="38.85546875" style="391" customWidth="1"/>
    <col min="9985" max="9985" width="13" style="391" customWidth="1"/>
    <col min="9986" max="9986" width="14.42578125" style="391" customWidth="1"/>
    <col min="9987" max="9987" width="38.42578125" style="391" customWidth="1"/>
    <col min="9988" max="9988" width="8.7109375" style="391" customWidth="1"/>
    <col min="9989" max="9989" width="5.85546875" style="391" customWidth="1"/>
    <col min="9990" max="9990" width="9" style="391" customWidth="1"/>
    <col min="9991" max="9992" width="8.42578125" style="391" customWidth="1"/>
    <col min="9993" max="9993" width="23.42578125" style="391" customWidth="1"/>
    <col min="9994" max="9994" width="2.7109375" style="391" customWidth="1"/>
    <col min="9995" max="10190" width="11" style="391" customWidth="1"/>
    <col min="10191" max="10239" width="11" style="391"/>
    <col min="10240" max="10240" width="38.85546875" style="391" customWidth="1"/>
    <col min="10241" max="10241" width="13" style="391" customWidth="1"/>
    <col min="10242" max="10242" width="14.42578125" style="391" customWidth="1"/>
    <col min="10243" max="10243" width="38.42578125" style="391" customWidth="1"/>
    <col min="10244" max="10244" width="8.7109375" style="391" customWidth="1"/>
    <col min="10245" max="10245" width="5.85546875" style="391" customWidth="1"/>
    <col min="10246" max="10246" width="9" style="391" customWidth="1"/>
    <col min="10247" max="10248" width="8.42578125" style="391" customWidth="1"/>
    <col min="10249" max="10249" width="23.42578125" style="391" customWidth="1"/>
    <col min="10250" max="10250" width="2.7109375" style="391" customWidth="1"/>
    <col min="10251" max="10446" width="11" style="391" customWidth="1"/>
    <col min="10447" max="10495" width="11" style="391"/>
    <col min="10496" max="10496" width="38.85546875" style="391" customWidth="1"/>
    <col min="10497" max="10497" width="13" style="391" customWidth="1"/>
    <col min="10498" max="10498" width="14.42578125" style="391" customWidth="1"/>
    <col min="10499" max="10499" width="38.42578125" style="391" customWidth="1"/>
    <col min="10500" max="10500" width="8.7109375" style="391" customWidth="1"/>
    <col min="10501" max="10501" width="5.85546875" style="391" customWidth="1"/>
    <col min="10502" max="10502" width="9" style="391" customWidth="1"/>
    <col min="10503" max="10504" width="8.42578125" style="391" customWidth="1"/>
    <col min="10505" max="10505" width="23.42578125" style="391" customWidth="1"/>
    <col min="10506" max="10506" width="2.7109375" style="391" customWidth="1"/>
    <col min="10507" max="10702" width="11" style="391" customWidth="1"/>
    <col min="10703" max="10751" width="11" style="391"/>
    <col min="10752" max="10752" width="38.85546875" style="391" customWidth="1"/>
    <col min="10753" max="10753" width="13" style="391" customWidth="1"/>
    <col min="10754" max="10754" width="14.42578125" style="391" customWidth="1"/>
    <col min="10755" max="10755" width="38.42578125" style="391" customWidth="1"/>
    <col min="10756" max="10756" width="8.7109375" style="391" customWidth="1"/>
    <col min="10757" max="10757" width="5.85546875" style="391" customWidth="1"/>
    <col min="10758" max="10758" width="9" style="391" customWidth="1"/>
    <col min="10759" max="10760" width="8.42578125" style="391" customWidth="1"/>
    <col min="10761" max="10761" width="23.42578125" style="391" customWidth="1"/>
    <col min="10762" max="10762" width="2.7109375" style="391" customWidth="1"/>
    <col min="10763" max="10958" width="11" style="391" customWidth="1"/>
    <col min="10959" max="11007" width="11" style="391"/>
    <col min="11008" max="11008" width="38.85546875" style="391" customWidth="1"/>
    <col min="11009" max="11009" width="13" style="391" customWidth="1"/>
    <col min="11010" max="11010" width="14.42578125" style="391" customWidth="1"/>
    <col min="11011" max="11011" width="38.42578125" style="391" customWidth="1"/>
    <col min="11012" max="11012" width="8.7109375" style="391" customWidth="1"/>
    <col min="11013" max="11013" width="5.85546875" style="391" customWidth="1"/>
    <col min="11014" max="11014" width="9" style="391" customWidth="1"/>
    <col min="11015" max="11016" width="8.42578125" style="391" customWidth="1"/>
    <col min="11017" max="11017" width="23.42578125" style="391" customWidth="1"/>
    <col min="11018" max="11018" width="2.7109375" style="391" customWidth="1"/>
    <col min="11019" max="11214" width="11" style="391" customWidth="1"/>
    <col min="11215" max="11263" width="11" style="391"/>
    <col min="11264" max="11264" width="38.85546875" style="391" customWidth="1"/>
    <col min="11265" max="11265" width="13" style="391" customWidth="1"/>
    <col min="11266" max="11266" width="14.42578125" style="391" customWidth="1"/>
    <col min="11267" max="11267" width="38.42578125" style="391" customWidth="1"/>
    <col min="11268" max="11268" width="8.7109375" style="391" customWidth="1"/>
    <col min="11269" max="11269" width="5.85546875" style="391" customWidth="1"/>
    <col min="11270" max="11270" width="9" style="391" customWidth="1"/>
    <col min="11271" max="11272" width="8.42578125" style="391" customWidth="1"/>
    <col min="11273" max="11273" width="23.42578125" style="391" customWidth="1"/>
    <col min="11274" max="11274" width="2.7109375" style="391" customWidth="1"/>
    <col min="11275" max="11470" width="11" style="391" customWidth="1"/>
    <col min="11471" max="11519" width="11" style="391"/>
    <col min="11520" max="11520" width="38.85546875" style="391" customWidth="1"/>
    <col min="11521" max="11521" width="13" style="391" customWidth="1"/>
    <col min="11522" max="11522" width="14.42578125" style="391" customWidth="1"/>
    <col min="11523" max="11523" width="38.42578125" style="391" customWidth="1"/>
    <col min="11524" max="11524" width="8.7109375" style="391" customWidth="1"/>
    <col min="11525" max="11525" width="5.85546875" style="391" customWidth="1"/>
    <col min="11526" max="11526" width="9" style="391" customWidth="1"/>
    <col min="11527" max="11528" width="8.42578125" style="391" customWidth="1"/>
    <col min="11529" max="11529" width="23.42578125" style="391" customWidth="1"/>
    <col min="11530" max="11530" width="2.7109375" style="391" customWidth="1"/>
    <col min="11531" max="11726" width="11" style="391" customWidth="1"/>
    <col min="11727" max="11775" width="11" style="391"/>
    <col min="11776" max="11776" width="38.85546875" style="391" customWidth="1"/>
    <col min="11777" max="11777" width="13" style="391" customWidth="1"/>
    <col min="11778" max="11778" width="14.42578125" style="391" customWidth="1"/>
    <col min="11779" max="11779" width="38.42578125" style="391" customWidth="1"/>
    <col min="11780" max="11780" width="8.7109375" style="391" customWidth="1"/>
    <col min="11781" max="11781" width="5.85546875" style="391" customWidth="1"/>
    <col min="11782" max="11782" width="9" style="391" customWidth="1"/>
    <col min="11783" max="11784" width="8.42578125" style="391" customWidth="1"/>
    <col min="11785" max="11785" width="23.42578125" style="391" customWidth="1"/>
    <col min="11786" max="11786" width="2.7109375" style="391" customWidth="1"/>
    <col min="11787" max="11982" width="11" style="391" customWidth="1"/>
    <col min="11983" max="12031" width="11" style="391"/>
    <col min="12032" max="12032" width="38.85546875" style="391" customWidth="1"/>
    <col min="12033" max="12033" width="13" style="391" customWidth="1"/>
    <col min="12034" max="12034" width="14.42578125" style="391" customWidth="1"/>
    <col min="12035" max="12035" width="38.42578125" style="391" customWidth="1"/>
    <col min="12036" max="12036" width="8.7109375" style="391" customWidth="1"/>
    <col min="12037" max="12037" width="5.85546875" style="391" customWidth="1"/>
    <col min="12038" max="12038" width="9" style="391" customWidth="1"/>
    <col min="12039" max="12040" width="8.42578125" style="391" customWidth="1"/>
    <col min="12041" max="12041" width="23.42578125" style="391" customWidth="1"/>
    <col min="12042" max="12042" width="2.7109375" style="391" customWidth="1"/>
    <col min="12043" max="12238" width="11" style="391" customWidth="1"/>
    <col min="12239" max="12287" width="11" style="391"/>
    <col min="12288" max="12288" width="38.85546875" style="391" customWidth="1"/>
    <col min="12289" max="12289" width="13" style="391" customWidth="1"/>
    <col min="12290" max="12290" width="14.42578125" style="391" customWidth="1"/>
    <col min="12291" max="12291" width="38.42578125" style="391" customWidth="1"/>
    <col min="12292" max="12292" width="8.7109375" style="391" customWidth="1"/>
    <col min="12293" max="12293" width="5.85546875" style="391" customWidth="1"/>
    <col min="12294" max="12294" width="9" style="391" customWidth="1"/>
    <col min="12295" max="12296" width="8.42578125" style="391" customWidth="1"/>
    <col min="12297" max="12297" width="23.42578125" style="391" customWidth="1"/>
    <col min="12298" max="12298" width="2.7109375" style="391" customWidth="1"/>
    <col min="12299" max="12494" width="11" style="391" customWidth="1"/>
    <col min="12495" max="12543" width="11" style="391"/>
    <col min="12544" max="12544" width="38.85546875" style="391" customWidth="1"/>
    <col min="12545" max="12545" width="13" style="391" customWidth="1"/>
    <col min="12546" max="12546" width="14.42578125" style="391" customWidth="1"/>
    <col min="12547" max="12547" width="38.42578125" style="391" customWidth="1"/>
    <col min="12548" max="12548" width="8.7109375" style="391" customWidth="1"/>
    <col min="12549" max="12549" width="5.85546875" style="391" customWidth="1"/>
    <col min="12550" max="12550" width="9" style="391" customWidth="1"/>
    <col min="12551" max="12552" width="8.42578125" style="391" customWidth="1"/>
    <col min="12553" max="12553" width="23.42578125" style="391" customWidth="1"/>
    <col min="12554" max="12554" width="2.7109375" style="391" customWidth="1"/>
    <col min="12555" max="12750" width="11" style="391" customWidth="1"/>
    <col min="12751" max="12799" width="11" style="391"/>
    <col min="12800" max="12800" width="38.85546875" style="391" customWidth="1"/>
    <col min="12801" max="12801" width="13" style="391" customWidth="1"/>
    <col min="12802" max="12802" width="14.42578125" style="391" customWidth="1"/>
    <col min="12803" max="12803" width="38.42578125" style="391" customWidth="1"/>
    <col min="12804" max="12804" width="8.7109375" style="391" customWidth="1"/>
    <col min="12805" max="12805" width="5.85546875" style="391" customWidth="1"/>
    <col min="12806" max="12806" width="9" style="391" customWidth="1"/>
    <col min="12807" max="12808" width="8.42578125" style="391" customWidth="1"/>
    <col min="12809" max="12809" width="23.42578125" style="391" customWidth="1"/>
    <col min="12810" max="12810" width="2.7109375" style="391" customWidth="1"/>
    <col min="12811" max="13006" width="11" style="391" customWidth="1"/>
    <col min="13007" max="13055" width="11" style="391"/>
    <col min="13056" max="13056" width="38.85546875" style="391" customWidth="1"/>
    <col min="13057" max="13057" width="13" style="391" customWidth="1"/>
    <col min="13058" max="13058" width="14.42578125" style="391" customWidth="1"/>
    <col min="13059" max="13059" width="38.42578125" style="391" customWidth="1"/>
    <col min="13060" max="13060" width="8.7109375" style="391" customWidth="1"/>
    <col min="13061" max="13061" width="5.85546875" style="391" customWidth="1"/>
    <col min="13062" max="13062" width="9" style="391" customWidth="1"/>
    <col min="13063" max="13064" width="8.42578125" style="391" customWidth="1"/>
    <col min="13065" max="13065" width="23.42578125" style="391" customWidth="1"/>
    <col min="13066" max="13066" width="2.7109375" style="391" customWidth="1"/>
    <col min="13067" max="13262" width="11" style="391" customWidth="1"/>
    <col min="13263" max="13311" width="11" style="391"/>
    <col min="13312" max="13312" width="38.85546875" style="391" customWidth="1"/>
    <col min="13313" max="13313" width="13" style="391" customWidth="1"/>
    <col min="13314" max="13314" width="14.42578125" style="391" customWidth="1"/>
    <col min="13315" max="13315" width="38.42578125" style="391" customWidth="1"/>
    <col min="13316" max="13316" width="8.7109375" style="391" customWidth="1"/>
    <col min="13317" max="13317" width="5.85546875" style="391" customWidth="1"/>
    <col min="13318" max="13318" width="9" style="391" customWidth="1"/>
    <col min="13319" max="13320" width="8.42578125" style="391" customWidth="1"/>
    <col min="13321" max="13321" width="23.42578125" style="391" customWidth="1"/>
    <col min="13322" max="13322" width="2.7109375" style="391" customWidth="1"/>
    <col min="13323" max="13518" width="11" style="391" customWidth="1"/>
    <col min="13519" max="13567" width="11" style="391"/>
    <col min="13568" max="13568" width="38.85546875" style="391" customWidth="1"/>
    <col min="13569" max="13569" width="13" style="391" customWidth="1"/>
    <col min="13570" max="13570" width="14.42578125" style="391" customWidth="1"/>
    <col min="13571" max="13571" width="38.42578125" style="391" customWidth="1"/>
    <col min="13572" max="13572" width="8.7109375" style="391" customWidth="1"/>
    <col min="13573" max="13573" width="5.85546875" style="391" customWidth="1"/>
    <col min="13574" max="13574" width="9" style="391" customWidth="1"/>
    <col min="13575" max="13576" width="8.42578125" style="391" customWidth="1"/>
    <col min="13577" max="13577" width="23.42578125" style="391" customWidth="1"/>
    <col min="13578" max="13578" width="2.7109375" style="391" customWidth="1"/>
    <col min="13579" max="13774" width="11" style="391" customWidth="1"/>
    <col min="13775" max="13823" width="11" style="391"/>
    <col min="13824" max="13824" width="38.85546875" style="391" customWidth="1"/>
    <col min="13825" max="13825" width="13" style="391" customWidth="1"/>
    <col min="13826" max="13826" width="14.42578125" style="391" customWidth="1"/>
    <col min="13827" max="13827" width="38.42578125" style="391" customWidth="1"/>
    <col min="13828" max="13828" width="8.7109375" style="391" customWidth="1"/>
    <col min="13829" max="13829" width="5.85546875" style="391" customWidth="1"/>
    <col min="13830" max="13830" width="9" style="391" customWidth="1"/>
    <col min="13831" max="13832" width="8.42578125" style="391" customWidth="1"/>
    <col min="13833" max="13833" width="23.42578125" style="391" customWidth="1"/>
    <col min="13834" max="13834" width="2.7109375" style="391" customWidth="1"/>
    <col min="13835" max="14030" width="11" style="391" customWidth="1"/>
    <col min="14031" max="14079" width="11" style="391"/>
    <col min="14080" max="14080" width="38.85546875" style="391" customWidth="1"/>
    <col min="14081" max="14081" width="13" style="391" customWidth="1"/>
    <col min="14082" max="14082" width="14.42578125" style="391" customWidth="1"/>
    <col min="14083" max="14083" width="38.42578125" style="391" customWidth="1"/>
    <col min="14084" max="14084" width="8.7109375" style="391" customWidth="1"/>
    <col min="14085" max="14085" width="5.85546875" style="391" customWidth="1"/>
    <col min="14086" max="14086" width="9" style="391" customWidth="1"/>
    <col min="14087" max="14088" width="8.42578125" style="391" customWidth="1"/>
    <col min="14089" max="14089" width="23.42578125" style="391" customWidth="1"/>
    <col min="14090" max="14090" width="2.7109375" style="391" customWidth="1"/>
    <col min="14091" max="14286" width="11" style="391" customWidth="1"/>
    <col min="14287" max="14335" width="11" style="391"/>
    <col min="14336" max="14336" width="38.85546875" style="391" customWidth="1"/>
    <col min="14337" max="14337" width="13" style="391" customWidth="1"/>
    <col min="14338" max="14338" width="14.42578125" style="391" customWidth="1"/>
    <col min="14339" max="14339" width="38.42578125" style="391" customWidth="1"/>
    <col min="14340" max="14340" width="8.7109375" style="391" customWidth="1"/>
    <col min="14341" max="14341" width="5.85546875" style="391" customWidth="1"/>
    <col min="14342" max="14342" width="9" style="391" customWidth="1"/>
    <col min="14343" max="14344" width="8.42578125" style="391" customWidth="1"/>
    <col min="14345" max="14345" width="23.42578125" style="391" customWidth="1"/>
    <col min="14346" max="14346" width="2.7109375" style="391" customWidth="1"/>
    <col min="14347" max="14542" width="11" style="391" customWidth="1"/>
    <col min="14543" max="14591" width="11" style="391"/>
    <col min="14592" max="14592" width="38.85546875" style="391" customWidth="1"/>
    <col min="14593" max="14593" width="13" style="391" customWidth="1"/>
    <col min="14594" max="14594" width="14.42578125" style="391" customWidth="1"/>
    <col min="14595" max="14595" width="38.42578125" style="391" customWidth="1"/>
    <col min="14596" max="14596" width="8.7109375" style="391" customWidth="1"/>
    <col min="14597" max="14597" width="5.85546875" style="391" customWidth="1"/>
    <col min="14598" max="14598" width="9" style="391" customWidth="1"/>
    <col min="14599" max="14600" width="8.42578125" style="391" customWidth="1"/>
    <col min="14601" max="14601" width="23.42578125" style="391" customWidth="1"/>
    <col min="14602" max="14602" width="2.7109375" style="391" customWidth="1"/>
    <col min="14603" max="14798" width="11" style="391" customWidth="1"/>
    <col min="14799" max="14847" width="11" style="391"/>
    <col min="14848" max="14848" width="38.85546875" style="391" customWidth="1"/>
    <col min="14849" max="14849" width="13" style="391" customWidth="1"/>
    <col min="14850" max="14850" width="14.42578125" style="391" customWidth="1"/>
    <col min="14851" max="14851" width="38.42578125" style="391" customWidth="1"/>
    <col min="14852" max="14852" width="8.7109375" style="391" customWidth="1"/>
    <col min="14853" max="14853" width="5.85546875" style="391" customWidth="1"/>
    <col min="14854" max="14854" width="9" style="391" customWidth="1"/>
    <col min="14855" max="14856" width="8.42578125" style="391" customWidth="1"/>
    <col min="14857" max="14857" width="23.42578125" style="391" customWidth="1"/>
    <col min="14858" max="14858" width="2.7109375" style="391" customWidth="1"/>
    <col min="14859" max="15054" width="11" style="391" customWidth="1"/>
    <col min="15055" max="15103" width="11" style="391"/>
    <col min="15104" max="15104" width="38.85546875" style="391" customWidth="1"/>
    <col min="15105" max="15105" width="13" style="391" customWidth="1"/>
    <col min="15106" max="15106" width="14.42578125" style="391" customWidth="1"/>
    <col min="15107" max="15107" width="38.42578125" style="391" customWidth="1"/>
    <col min="15108" max="15108" width="8.7109375" style="391" customWidth="1"/>
    <col min="15109" max="15109" width="5.85546875" style="391" customWidth="1"/>
    <col min="15110" max="15110" width="9" style="391" customWidth="1"/>
    <col min="15111" max="15112" width="8.42578125" style="391" customWidth="1"/>
    <col min="15113" max="15113" width="23.42578125" style="391" customWidth="1"/>
    <col min="15114" max="15114" width="2.7109375" style="391" customWidth="1"/>
    <col min="15115" max="15310" width="11" style="391" customWidth="1"/>
    <col min="15311" max="15359" width="11" style="391"/>
    <col min="15360" max="15360" width="38.85546875" style="391" customWidth="1"/>
    <col min="15361" max="15361" width="13" style="391" customWidth="1"/>
    <col min="15362" max="15362" width="14.42578125" style="391" customWidth="1"/>
    <col min="15363" max="15363" width="38.42578125" style="391" customWidth="1"/>
    <col min="15364" max="15364" width="8.7109375" style="391" customWidth="1"/>
    <col min="15365" max="15365" width="5.85546875" style="391" customWidth="1"/>
    <col min="15366" max="15366" width="9" style="391" customWidth="1"/>
    <col min="15367" max="15368" width="8.42578125" style="391" customWidth="1"/>
    <col min="15369" max="15369" width="23.42578125" style="391" customWidth="1"/>
    <col min="15370" max="15370" width="2.7109375" style="391" customWidth="1"/>
    <col min="15371" max="15566" width="11" style="391" customWidth="1"/>
    <col min="15567" max="15615" width="11" style="391"/>
    <col min="15616" max="15616" width="38.85546875" style="391" customWidth="1"/>
    <col min="15617" max="15617" width="13" style="391" customWidth="1"/>
    <col min="15618" max="15618" width="14.42578125" style="391" customWidth="1"/>
    <col min="15619" max="15619" width="38.42578125" style="391" customWidth="1"/>
    <col min="15620" max="15620" width="8.7109375" style="391" customWidth="1"/>
    <col min="15621" max="15621" width="5.85546875" style="391" customWidth="1"/>
    <col min="15622" max="15622" width="9" style="391" customWidth="1"/>
    <col min="15623" max="15624" width="8.42578125" style="391" customWidth="1"/>
    <col min="15625" max="15625" width="23.42578125" style="391" customWidth="1"/>
    <col min="15626" max="15626" width="2.7109375" style="391" customWidth="1"/>
    <col min="15627" max="15822" width="11" style="391" customWidth="1"/>
    <col min="15823" max="15871" width="11" style="391"/>
    <col min="15872" max="15872" width="38.85546875" style="391" customWidth="1"/>
    <col min="15873" max="15873" width="13" style="391" customWidth="1"/>
    <col min="15874" max="15874" width="14.42578125" style="391" customWidth="1"/>
    <col min="15875" max="15875" width="38.42578125" style="391" customWidth="1"/>
    <col min="15876" max="15876" width="8.7109375" style="391" customWidth="1"/>
    <col min="15877" max="15877" width="5.85546875" style="391" customWidth="1"/>
    <col min="15878" max="15878" width="9" style="391" customWidth="1"/>
    <col min="15879" max="15880" width="8.42578125" style="391" customWidth="1"/>
    <col min="15881" max="15881" width="23.42578125" style="391" customWidth="1"/>
    <col min="15882" max="15882" width="2.7109375" style="391" customWidth="1"/>
    <col min="15883" max="16078" width="11" style="391" customWidth="1"/>
    <col min="16079" max="16127" width="11" style="391"/>
    <col min="16128" max="16128" width="38.85546875" style="391" customWidth="1"/>
    <col min="16129" max="16129" width="13" style="391" customWidth="1"/>
    <col min="16130" max="16130" width="14.42578125" style="391" customWidth="1"/>
    <col min="16131" max="16131" width="38.42578125" style="391" customWidth="1"/>
    <col min="16132" max="16132" width="8.7109375" style="391" customWidth="1"/>
    <col min="16133" max="16133" width="5.85546875" style="391" customWidth="1"/>
    <col min="16134" max="16134" width="9" style="391" customWidth="1"/>
    <col min="16135" max="16136" width="8.42578125" style="391" customWidth="1"/>
    <col min="16137" max="16137" width="23.42578125" style="391" customWidth="1"/>
    <col min="16138" max="16138" width="2.7109375" style="391" customWidth="1"/>
    <col min="16139" max="16334" width="11" style="391" customWidth="1"/>
    <col min="16335" max="16384" width="11" style="391"/>
  </cols>
  <sheetData>
    <row r="1" spans="1:9" ht="24.75" customHeight="1">
      <c r="A1" s="1" t="s">
        <v>0</v>
      </c>
      <c r="B1" s="529"/>
      <c r="C1" s="392" t="s">
        <v>1</v>
      </c>
      <c r="D1" s="530"/>
      <c r="F1" s="530" t="s">
        <v>208</v>
      </c>
    </row>
    <row r="2" spans="1:9" ht="18.95" customHeight="1">
      <c r="A2" s="530"/>
      <c r="B2" s="529"/>
      <c r="C2" s="530"/>
      <c r="D2" s="530"/>
      <c r="E2" s="393"/>
      <c r="F2" s="530" t="s">
        <v>208</v>
      </c>
    </row>
    <row r="3" spans="1:9" ht="18.95" customHeight="1">
      <c r="A3" s="511" t="s">
        <v>958</v>
      </c>
      <c r="C3" s="531" t="s">
        <v>959</v>
      </c>
      <c r="D3" s="532"/>
      <c r="E3" s="532"/>
    </row>
    <row r="4" spans="1:9" ht="18.95" customHeight="1">
      <c r="A4" s="331" t="s">
        <v>515</v>
      </c>
      <c r="B4" s="421"/>
      <c r="C4" s="371" t="s">
        <v>516</v>
      </c>
      <c r="E4" s="371"/>
    </row>
    <row r="5" spans="1:9" ht="18.95" customHeight="1">
      <c r="A5" s="279"/>
      <c r="B5" s="533"/>
      <c r="D5" s="279"/>
      <c r="E5" s="279"/>
    </row>
    <row r="6" spans="1:9" ht="16.5" customHeight="1">
      <c r="A6" s="888" t="s">
        <v>867</v>
      </c>
      <c r="B6" s="517" t="s">
        <v>960</v>
      </c>
      <c r="C6" s="912" t="s">
        <v>868</v>
      </c>
      <c r="D6" s="403"/>
      <c r="F6" s="403"/>
    </row>
    <row r="7" spans="1:9" ht="27" customHeight="1">
      <c r="A7" s="284"/>
      <c r="B7" s="1044" t="s">
        <v>961</v>
      </c>
      <c r="D7" s="403"/>
      <c r="E7" s="360"/>
      <c r="F7" s="290"/>
      <c r="G7" s="351"/>
      <c r="H7" s="290"/>
      <c r="I7" s="351"/>
    </row>
    <row r="8" spans="1:9" ht="15" customHeight="1">
      <c r="A8" s="179" t="s">
        <v>18</v>
      </c>
      <c r="B8" s="535">
        <f>B9+B10+B11+B12+B13+B14+B15+B16</f>
        <v>260</v>
      </c>
      <c r="C8" s="459" t="s">
        <v>19</v>
      </c>
      <c r="D8" s="536"/>
      <c r="E8" s="536"/>
      <c r="F8" s="536"/>
      <c r="G8" s="421"/>
      <c r="H8" s="536"/>
    </row>
    <row r="9" spans="1:9" s="421" customFormat="1" ht="15" customHeight="1">
      <c r="A9" s="192" t="s">
        <v>20</v>
      </c>
      <c r="B9" s="422">
        <v>13</v>
      </c>
      <c r="C9" s="460" t="s">
        <v>21</v>
      </c>
      <c r="D9" s="536"/>
      <c r="E9" s="536"/>
      <c r="F9" s="404"/>
      <c r="G9" s="404"/>
      <c r="H9" s="536"/>
    </row>
    <row r="10" spans="1:9" s="421" customFormat="1" ht="15" customHeight="1">
      <c r="A10" s="192" t="s">
        <v>22</v>
      </c>
      <c r="B10" s="422">
        <v>4</v>
      </c>
      <c r="C10" s="460" t="s">
        <v>23</v>
      </c>
      <c r="D10" s="536"/>
      <c r="E10" s="537"/>
      <c r="F10" s="404"/>
      <c r="G10" s="404"/>
      <c r="H10" s="404"/>
    </row>
    <row r="11" spans="1:9" ht="15" customHeight="1">
      <c r="A11" s="295" t="s">
        <v>24</v>
      </c>
      <c r="B11" s="422" t="s">
        <v>221</v>
      </c>
      <c r="C11" s="460" t="s">
        <v>25</v>
      </c>
      <c r="D11" s="279"/>
      <c r="E11" s="279"/>
      <c r="F11" s="279"/>
      <c r="G11" s="404"/>
      <c r="H11" s="279"/>
    </row>
    <row r="12" spans="1:9" ht="15" customHeight="1">
      <c r="A12" s="462" t="s">
        <v>26</v>
      </c>
      <c r="B12" s="422">
        <v>25</v>
      </c>
      <c r="C12" s="460" t="s">
        <v>27</v>
      </c>
      <c r="D12" s="421"/>
      <c r="E12" s="421"/>
      <c r="H12" s="287"/>
    </row>
    <row r="13" spans="1:9" ht="15" customHeight="1">
      <c r="A13" s="462" t="s">
        <v>346</v>
      </c>
      <c r="B13" s="422">
        <v>15</v>
      </c>
      <c r="C13" s="460" t="s">
        <v>35</v>
      </c>
      <c r="D13" s="538"/>
      <c r="E13" s="538"/>
      <c r="F13" s="538"/>
      <c r="G13" s="538"/>
      <c r="H13" s="538"/>
    </row>
    <row r="14" spans="1:9" s="360" customFormat="1" ht="15" customHeight="1">
      <c r="A14" s="462" t="s">
        <v>28</v>
      </c>
      <c r="B14" s="422">
        <v>7</v>
      </c>
      <c r="C14" s="460" t="s">
        <v>29</v>
      </c>
      <c r="D14" s="538"/>
      <c r="E14" s="538"/>
      <c r="F14" s="538"/>
      <c r="G14" s="538"/>
      <c r="H14" s="538"/>
    </row>
    <row r="15" spans="1:9" ht="15" customHeight="1">
      <c r="A15" s="462" t="s">
        <v>347</v>
      </c>
      <c r="B15" s="422">
        <v>116</v>
      </c>
      <c r="C15" s="460" t="s">
        <v>31</v>
      </c>
      <c r="D15" s="538"/>
      <c r="E15" s="538"/>
      <c r="F15" s="538"/>
      <c r="G15" s="538"/>
      <c r="H15" s="538"/>
    </row>
    <row r="16" spans="1:9" ht="15" customHeight="1">
      <c r="A16" s="462" t="s">
        <v>348</v>
      </c>
      <c r="B16" s="422">
        <v>80</v>
      </c>
      <c r="C16" s="460" t="s">
        <v>33</v>
      </c>
      <c r="D16" s="538"/>
      <c r="E16" s="538"/>
      <c r="F16" s="538"/>
      <c r="G16" s="538"/>
      <c r="H16" s="538"/>
    </row>
    <row r="17" spans="1:8" ht="15" customHeight="1">
      <c r="A17" s="185" t="s">
        <v>36</v>
      </c>
      <c r="B17" s="535">
        <f>B18+B19+B20+B21+B22+B23+B24+B25</f>
        <v>328</v>
      </c>
      <c r="C17" s="464" t="s">
        <v>37</v>
      </c>
      <c r="D17" s="538"/>
      <c r="E17" s="538"/>
      <c r="F17" s="538"/>
      <c r="G17" s="538"/>
      <c r="H17" s="538"/>
    </row>
    <row r="18" spans="1:8" ht="15" customHeight="1">
      <c r="A18" s="192" t="s">
        <v>38</v>
      </c>
      <c r="B18" s="422">
        <v>43</v>
      </c>
      <c r="C18" s="465" t="s">
        <v>39</v>
      </c>
      <c r="D18" s="538"/>
      <c r="E18" s="538"/>
      <c r="F18" s="538"/>
      <c r="G18" s="538"/>
      <c r="H18" s="538"/>
    </row>
    <row r="19" spans="1:8" ht="15" customHeight="1">
      <c r="A19" s="192" t="s">
        <v>40</v>
      </c>
      <c r="B19" s="422">
        <v>11</v>
      </c>
      <c r="C19" s="465" t="s">
        <v>41</v>
      </c>
      <c r="D19" s="538"/>
      <c r="E19" s="538"/>
      <c r="F19" s="538"/>
      <c r="G19" s="538"/>
      <c r="H19" s="538"/>
    </row>
    <row r="20" spans="1:8" ht="15" customHeight="1">
      <c r="A20" s="192" t="s">
        <v>42</v>
      </c>
      <c r="B20" s="422">
        <v>4</v>
      </c>
      <c r="C20" s="465" t="s">
        <v>43</v>
      </c>
      <c r="D20" s="538"/>
      <c r="E20" s="538"/>
      <c r="F20" s="538"/>
      <c r="G20" s="538"/>
      <c r="H20" s="538"/>
    </row>
    <row r="21" spans="1:8" ht="15" customHeight="1">
      <c r="A21" s="192" t="s">
        <v>44</v>
      </c>
      <c r="B21" s="422">
        <v>7</v>
      </c>
      <c r="C21" s="460" t="s">
        <v>45</v>
      </c>
      <c r="D21" s="538"/>
      <c r="E21" s="538"/>
      <c r="F21" s="538"/>
      <c r="G21" s="538"/>
      <c r="H21" s="538"/>
    </row>
    <row r="22" spans="1:8" ht="15" customHeight="1">
      <c r="A22" s="192" t="s">
        <v>46</v>
      </c>
      <c r="B22" s="422">
        <v>3</v>
      </c>
      <c r="C22" s="465" t="s">
        <v>47</v>
      </c>
      <c r="D22" s="538"/>
      <c r="E22" s="538"/>
      <c r="F22" s="538"/>
      <c r="G22" s="538"/>
      <c r="H22" s="538"/>
    </row>
    <row r="23" spans="1:8" ht="15" customHeight="1">
      <c r="A23" s="192" t="s">
        <v>48</v>
      </c>
      <c r="B23" s="422">
        <v>99</v>
      </c>
      <c r="C23" s="465" t="s">
        <v>49</v>
      </c>
      <c r="D23" s="538"/>
      <c r="E23" s="538"/>
      <c r="F23" s="538"/>
      <c r="G23" s="538"/>
      <c r="H23" s="538"/>
    </row>
    <row r="24" spans="1:8" ht="15" customHeight="1">
      <c r="A24" s="192" t="s">
        <v>50</v>
      </c>
      <c r="B24" s="414">
        <v>148</v>
      </c>
      <c r="C24" s="465" t="s">
        <v>51</v>
      </c>
      <c r="D24" s="538"/>
      <c r="E24" s="538"/>
      <c r="F24" s="538"/>
      <c r="G24" s="538"/>
      <c r="H24" s="538"/>
    </row>
    <row r="25" spans="1:8" ht="15" customHeight="1">
      <c r="A25" s="192" t="s">
        <v>52</v>
      </c>
      <c r="B25" s="422">
        <v>13</v>
      </c>
      <c r="C25" s="465" t="s">
        <v>53</v>
      </c>
      <c r="D25" s="538"/>
      <c r="E25" s="538"/>
      <c r="F25" s="538"/>
      <c r="G25" s="538"/>
      <c r="H25" s="538"/>
    </row>
    <row r="26" spans="1:8" ht="15" customHeight="1">
      <c r="A26" s="179" t="s">
        <v>54</v>
      </c>
      <c r="B26" s="535">
        <f>B27+B28+B29+B30+B31+B32+B33+B34+B35</f>
        <v>483</v>
      </c>
      <c r="C26" s="459" t="s">
        <v>55</v>
      </c>
      <c r="D26" s="538"/>
      <c r="E26" s="538"/>
      <c r="F26" s="538"/>
      <c r="G26" s="538"/>
      <c r="H26" s="538"/>
    </row>
    <row r="27" spans="1:8" ht="15" customHeight="1">
      <c r="A27" s="466" t="s">
        <v>58</v>
      </c>
      <c r="B27" s="422">
        <v>3</v>
      </c>
      <c r="C27" s="460" t="s">
        <v>59</v>
      </c>
      <c r="D27" s="538"/>
      <c r="E27" s="538"/>
      <c r="F27" s="538"/>
      <c r="G27" s="538"/>
      <c r="H27" s="538"/>
    </row>
    <row r="28" spans="1:8" ht="15" customHeight="1">
      <c r="A28" s="189" t="s">
        <v>60</v>
      </c>
      <c r="B28" s="422">
        <v>14</v>
      </c>
      <c r="C28" s="460" t="s">
        <v>61</v>
      </c>
      <c r="D28" s="538"/>
      <c r="E28" s="538"/>
      <c r="F28" s="538"/>
      <c r="G28" s="538"/>
      <c r="H28" s="538"/>
    </row>
    <row r="29" spans="1:8" ht="15" customHeight="1">
      <c r="A29" s="467" t="s">
        <v>62</v>
      </c>
      <c r="B29" s="414">
        <v>270</v>
      </c>
      <c r="C29" s="460" t="s">
        <v>63</v>
      </c>
      <c r="D29" s="538"/>
      <c r="E29" s="538"/>
      <c r="F29" s="538"/>
      <c r="G29" s="538"/>
      <c r="H29" s="538"/>
    </row>
    <row r="30" spans="1:8" ht="15" customHeight="1">
      <c r="A30" s="192" t="s">
        <v>64</v>
      </c>
      <c r="B30" s="422">
        <v>6</v>
      </c>
      <c r="C30" s="460" t="s">
        <v>797</v>
      </c>
      <c r="D30" s="538"/>
      <c r="E30" s="538"/>
      <c r="F30" s="538"/>
      <c r="G30" s="538"/>
      <c r="H30" s="538"/>
    </row>
    <row r="31" spans="1:8" ht="15" customHeight="1">
      <c r="A31" s="189" t="s">
        <v>56</v>
      </c>
      <c r="B31" s="422">
        <v>141</v>
      </c>
      <c r="C31" s="460" t="s">
        <v>57</v>
      </c>
      <c r="D31" s="538"/>
      <c r="E31" s="538"/>
      <c r="F31" s="538"/>
      <c r="G31" s="538"/>
      <c r="H31" s="538"/>
    </row>
    <row r="32" spans="1:8" ht="15" customHeight="1">
      <c r="A32" s="468" t="s">
        <v>71</v>
      </c>
      <c r="B32" s="422" t="s">
        <v>221</v>
      </c>
      <c r="C32" s="460" t="s">
        <v>72</v>
      </c>
      <c r="D32" s="538"/>
      <c r="E32" s="538"/>
      <c r="F32" s="538"/>
      <c r="G32" s="538"/>
      <c r="H32" s="538"/>
    </row>
    <row r="33" spans="1:8" ht="15" customHeight="1">
      <c r="A33" s="192" t="s">
        <v>65</v>
      </c>
      <c r="B33" s="422">
        <v>12</v>
      </c>
      <c r="C33" s="460" t="s">
        <v>66</v>
      </c>
      <c r="D33" s="538"/>
      <c r="E33" s="538"/>
      <c r="F33" s="538"/>
      <c r="G33" s="538"/>
      <c r="H33" s="538"/>
    </row>
    <row r="34" spans="1:8" ht="15" customHeight="1">
      <c r="A34" s="192" t="s">
        <v>67</v>
      </c>
      <c r="B34" s="422">
        <v>8</v>
      </c>
      <c r="C34" s="460" t="s">
        <v>68</v>
      </c>
      <c r="D34" s="538"/>
      <c r="E34" s="538"/>
      <c r="F34" s="538"/>
      <c r="G34" s="538"/>
      <c r="H34" s="538"/>
    </row>
    <row r="35" spans="1:8" ht="15" customHeight="1">
      <c r="A35" s="192" t="s">
        <v>69</v>
      </c>
      <c r="B35" s="422">
        <v>29</v>
      </c>
      <c r="C35" s="460" t="s">
        <v>70</v>
      </c>
      <c r="D35" s="538"/>
      <c r="E35" s="538"/>
      <c r="F35" s="538"/>
      <c r="G35" s="538"/>
      <c r="H35" s="538"/>
    </row>
    <row r="36" spans="1:8" ht="15" customHeight="1">
      <c r="A36" s="190" t="s">
        <v>73</v>
      </c>
      <c r="B36" s="535">
        <f>B37+B38+B39+B40+B41+B42+B43</f>
        <v>1374</v>
      </c>
      <c r="C36" s="459" t="s">
        <v>74</v>
      </c>
      <c r="D36" s="538"/>
      <c r="E36" s="538"/>
      <c r="F36" s="538"/>
      <c r="G36" s="538"/>
      <c r="H36" s="538"/>
    </row>
    <row r="37" spans="1:8" ht="15" customHeight="1">
      <c r="A37" s="466" t="s">
        <v>75</v>
      </c>
      <c r="B37" s="422">
        <v>230</v>
      </c>
      <c r="C37" s="465" t="s">
        <v>76</v>
      </c>
      <c r="D37" s="538"/>
      <c r="E37" s="538"/>
      <c r="F37" s="538"/>
      <c r="G37" s="538"/>
      <c r="H37" s="538"/>
    </row>
    <row r="38" spans="1:8" ht="15" customHeight="1">
      <c r="A38" s="466" t="s">
        <v>77</v>
      </c>
      <c r="B38" s="422">
        <v>57</v>
      </c>
      <c r="C38" s="460" t="s">
        <v>78</v>
      </c>
      <c r="D38" s="538"/>
      <c r="E38" s="538"/>
      <c r="F38" s="538"/>
      <c r="G38" s="538"/>
      <c r="H38" s="538"/>
    </row>
    <row r="39" spans="1:8" ht="15" customHeight="1">
      <c r="A39" s="466" t="s">
        <v>79</v>
      </c>
      <c r="B39" s="414">
        <v>561</v>
      </c>
      <c r="C39" s="460" t="s">
        <v>80</v>
      </c>
      <c r="D39" s="538"/>
      <c r="E39" s="538"/>
      <c r="F39" s="538"/>
      <c r="G39" s="538"/>
      <c r="H39" s="538"/>
    </row>
    <row r="40" spans="1:8" ht="15" customHeight="1">
      <c r="A40" s="466" t="s">
        <v>81</v>
      </c>
      <c r="B40" s="414">
        <v>231</v>
      </c>
      <c r="C40" s="460" t="s">
        <v>82</v>
      </c>
      <c r="D40" s="538"/>
      <c r="E40" s="538"/>
      <c r="F40" s="538"/>
      <c r="G40" s="538"/>
      <c r="H40" s="538"/>
    </row>
    <row r="41" spans="1:8" ht="15" customHeight="1">
      <c r="A41" s="466" t="s">
        <v>83</v>
      </c>
      <c r="B41" s="422">
        <v>20</v>
      </c>
      <c r="C41" s="465" t="s">
        <v>84</v>
      </c>
      <c r="D41" s="538"/>
      <c r="E41" s="538"/>
      <c r="F41" s="538"/>
      <c r="G41" s="538"/>
      <c r="H41" s="538"/>
    </row>
    <row r="42" spans="1:8" ht="15" customHeight="1">
      <c r="A42" s="466" t="s">
        <v>85</v>
      </c>
      <c r="B42" s="422">
        <v>22</v>
      </c>
      <c r="C42" s="465" t="s">
        <v>86</v>
      </c>
      <c r="D42" s="538"/>
      <c r="E42" s="538"/>
      <c r="F42" s="538"/>
      <c r="G42" s="538"/>
      <c r="H42" s="538"/>
    </row>
    <row r="43" spans="1:8" ht="15" customHeight="1">
      <c r="A43" s="466" t="s">
        <v>87</v>
      </c>
      <c r="B43" s="422">
        <v>253</v>
      </c>
      <c r="C43" s="460" t="s">
        <v>88</v>
      </c>
      <c r="D43" s="538"/>
      <c r="E43" s="538"/>
      <c r="F43" s="538"/>
      <c r="G43" s="538"/>
      <c r="H43" s="538"/>
    </row>
    <row r="44" spans="1:8" ht="15" customHeight="1">
      <c r="A44" s="191" t="s">
        <v>89</v>
      </c>
      <c r="B44" s="535">
        <f>B45+B46+B47+B48+B49</f>
        <v>221</v>
      </c>
      <c r="C44" s="459" t="s">
        <v>90</v>
      </c>
    </row>
    <row r="45" spans="1:8" ht="15" customHeight="1">
      <c r="A45" s="192" t="s">
        <v>91</v>
      </c>
      <c r="B45" s="422">
        <v>10</v>
      </c>
      <c r="C45" s="460" t="s">
        <v>92</v>
      </c>
      <c r="D45" s="538"/>
      <c r="E45" s="538"/>
      <c r="F45" s="538"/>
      <c r="G45" s="538"/>
      <c r="H45" s="538"/>
    </row>
    <row r="46" spans="1:8" ht="15" customHeight="1">
      <c r="A46" s="466" t="s">
        <v>93</v>
      </c>
      <c r="B46" s="422">
        <v>60</v>
      </c>
      <c r="C46" s="460" t="s">
        <v>94</v>
      </c>
      <c r="D46" s="538"/>
      <c r="E46" s="538"/>
      <c r="F46" s="538"/>
      <c r="G46" s="538"/>
      <c r="H46" s="538"/>
    </row>
    <row r="47" spans="1:8" ht="15" customHeight="1">
      <c r="A47" s="466" t="s">
        <v>95</v>
      </c>
      <c r="B47" s="422">
        <v>31</v>
      </c>
      <c r="C47" s="460" t="s">
        <v>96</v>
      </c>
      <c r="D47" s="538"/>
      <c r="E47" s="538"/>
      <c r="F47" s="538"/>
      <c r="G47" s="538"/>
      <c r="H47" s="538"/>
    </row>
    <row r="48" spans="1:8" ht="15" customHeight="1">
      <c r="A48" s="466" t="s">
        <v>97</v>
      </c>
      <c r="B48" s="422">
        <v>20</v>
      </c>
      <c r="C48" s="460" t="s">
        <v>98</v>
      </c>
      <c r="D48" s="538"/>
      <c r="E48" s="538"/>
      <c r="F48" s="538"/>
      <c r="G48" s="538"/>
      <c r="H48" s="538"/>
    </row>
    <row r="49" spans="1:8" ht="15" customHeight="1">
      <c r="A49" s="466" t="s">
        <v>99</v>
      </c>
      <c r="B49" s="422">
        <v>100</v>
      </c>
      <c r="C49" s="465" t="s">
        <v>100</v>
      </c>
      <c r="D49" s="539"/>
      <c r="E49" s="539"/>
      <c r="F49" s="539"/>
      <c r="G49" s="539"/>
      <c r="H49" s="539"/>
    </row>
    <row r="50" spans="1:8" ht="12.95" customHeight="1">
      <c r="A50" s="301"/>
      <c r="B50" s="422"/>
      <c r="C50" s="470"/>
      <c r="D50" s="360"/>
      <c r="E50" s="360"/>
      <c r="F50" s="360"/>
      <c r="G50" s="360"/>
      <c r="H50" s="360"/>
    </row>
    <row r="51" spans="1:8" s="279" customFormat="1" ht="12.95" customHeight="1">
      <c r="A51" s="301"/>
      <c r="B51" s="540"/>
      <c r="C51" s="470"/>
    </row>
    <row r="52" spans="1:8" s="279" customFormat="1" ht="12.95" customHeight="1">
      <c r="A52" s="301"/>
      <c r="B52" s="540"/>
      <c r="C52" s="470"/>
      <c r="D52" s="541"/>
      <c r="E52" s="541"/>
      <c r="F52" s="541"/>
      <c r="G52" s="541"/>
      <c r="H52" s="541"/>
    </row>
    <row r="53" spans="1:8" ht="12.75" customHeight="1">
      <c r="A53" s="301"/>
      <c r="B53" s="540"/>
      <c r="C53" s="470"/>
    </row>
    <row r="54" spans="1:8" ht="12.75" customHeight="1">
      <c r="A54" s="301"/>
      <c r="B54" s="540"/>
      <c r="C54" s="470"/>
    </row>
    <row r="55" spans="1:8" ht="12" customHeight="1"/>
    <row r="56" spans="1:8" ht="14.25" customHeight="1"/>
    <row r="57" spans="1:8" ht="15" customHeight="1"/>
    <row r="58" spans="1:8" ht="15" customHeight="1">
      <c r="A58" s="353"/>
    </row>
    <row r="59" spans="1:8" ht="15" customHeight="1">
      <c r="A59" s="1" t="s">
        <v>0</v>
      </c>
      <c r="B59" s="529"/>
      <c r="C59" s="392" t="s">
        <v>1</v>
      </c>
    </row>
    <row r="60" spans="1:8" ht="20.25" customHeight="1">
      <c r="A60" s="530"/>
      <c r="B60" s="529"/>
      <c r="C60" s="530"/>
    </row>
    <row r="61" spans="1:8" ht="20.25" customHeight="1">
      <c r="A61" s="511" t="s">
        <v>650</v>
      </c>
      <c r="C61" s="531" t="s">
        <v>649</v>
      </c>
    </row>
    <row r="62" spans="1:8" ht="20.25" customHeight="1">
      <c r="A62" s="331" t="s">
        <v>519</v>
      </c>
      <c r="B62" s="421"/>
      <c r="C62" s="371" t="s">
        <v>520</v>
      </c>
    </row>
    <row r="63" spans="1:8" ht="20.25" customHeight="1">
      <c r="A63" s="279"/>
      <c r="B63" s="533"/>
    </row>
    <row r="64" spans="1:8" ht="20.25" customHeight="1">
      <c r="A64" s="888" t="s">
        <v>867</v>
      </c>
      <c r="B64" s="517" t="s">
        <v>517</v>
      </c>
      <c r="C64" s="912" t="s">
        <v>868</v>
      </c>
    </row>
    <row r="65" spans="1:3" ht="20.25" customHeight="1">
      <c r="A65" s="284"/>
      <c r="B65" s="1044" t="s">
        <v>518</v>
      </c>
      <c r="C65" s="351"/>
    </row>
    <row r="66" spans="1:3" ht="11.45" customHeight="1">
      <c r="A66" s="458"/>
      <c r="B66" s="458"/>
      <c r="C66" s="351"/>
    </row>
    <row r="67" spans="1:3" ht="14.25" customHeight="1">
      <c r="A67" s="306" t="s">
        <v>101</v>
      </c>
      <c r="B67" s="542">
        <f>B68+B69+B70+B71+B72+B73+B74+B75+B76+B77+B78+B79+B80+B81+B82+B83</f>
        <v>2395</v>
      </c>
      <c r="C67" s="307" t="s">
        <v>102</v>
      </c>
    </row>
    <row r="68" spans="1:3" ht="14.25" customHeight="1">
      <c r="A68" s="982" t="s">
        <v>690</v>
      </c>
      <c r="B68" s="412">
        <v>247</v>
      </c>
      <c r="C68" s="762" t="s">
        <v>707</v>
      </c>
    </row>
    <row r="69" spans="1:3" ht="14.25" customHeight="1">
      <c r="A69" s="982" t="s">
        <v>691</v>
      </c>
      <c r="B69" s="412">
        <v>156</v>
      </c>
      <c r="C69" s="762" t="s">
        <v>706</v>
      </c>
    </row>
    <row r="70" spans="1:3" ht="14.25" customHeight="1">
      <c r="A70" s="982" t="s">
        <v>692</v>
      </c>
      <c r="B70" s="412">
        <v>129</v>
      </c>
      <c r="C70" s="763" t="s">
        <v>708</v>
      </c>
    </row>
    <row r="71" spans="1:3" ht="14.25" customHeight="1">
      <c r="A71" s="982" t="s">
        <v>693</v>
      </c>
      <c r="B71" s="412">
        <v>63</v>
      </c>
      <c r="C71" s="762" t="s">
        <v>709</v>
      </c>
    </row>
    <row r="72" spans="1:3" ht="14.25" customHeight="1">
      <c r="A72" s="982" t="s">
        <v>694</v>
      </c>
      <c r="B72" s="412">
        <v>36</v>
      </c>
      <c r="C72" s="762" t="s">
        <v>710</v>
      </c>
    </row>
    <row r="73" spans="1:3" ht="14.25" customHeight="1">
      <c r="A73" s="982" t="s">
        <v>695</v>
      </c>
      <c r="B73" s="412">
        <v>88</v>
      </c>
      <c r="C73" s="762" t="s">
        <v>711</v>
      </c>
    </row>
    <row r="74" spans="1:3" ht="14.25" customHeight="1">
      <c r="A74" s="982" t="s">
        <v>696</v>
      </c>
      <c r="B74" s="412">
        <v>693</v>
      </c>
      <c r="C74" s="762" t="s">
        <v>712</v>
      </c>
    </row>
    <row r="75" spans="1:3" ht="14.25" customHeight="1">
      <c r="A75" s="982" t="s">
        <v>697</v>
      </c>
      <c r="B75" s="412">
        <v>158</v>
      </c>
      <c r="C75" s="762" t="s">
        <v>713</v>
      </c>
    </row>
    <row r="76" spans="1:3" ht="14.25" customHeight="1">
      <c r="A76" s="982" t="s">
        <v>698</v>
      </c>
      <c r="B76" s="412">
        <v>243</v>
      </c>
      <c r="C76" s="762" t="s">
        <v>714</v>
      </c>
    </row>
    <row r="77" spans="1:3" ht="14.25" customHeight="1">
      <c r="A77" s="982" t="s">
        <v>699</v>
      </c>
      <c r="B77" s="543">
        <v>25</v>
      </c>
      <c r="C77" s="762" t="s">
        <v>124</v>
      </c>
    </row>
    <row r="78" spans="1:3" ht="14.25" customHeight="1">
      <c r="A78" s="982" t="s">
        <v>700</v>
      </c>
      <c r="B78" s="412">
        <v>154</v>
      </c>
      <c r="C78" s="762" t="s">
        <v>126</v>
      </c>
    </row>
    <row r="79" spans="1:3" ht="14.25" customHeight="1">
      <c r="A79" s="982" t="s">
        <v>701</v>
      </c>
      <c r="B79" s="412">
        <v>80</v>
      </c>
      <c r="C79" s="764" t="s">
        <v>689</v>
      </c>
    </row>
    <row r="80" spans="1:3" ht="14.25" customHeight="1">
      <c r="A80" s="982" t="s">
        <v>702</v>
      </c>
      <c r="B80" s="412">
        <v>67</v>
      </c>
      <c r="C80" s="764" t="s">
        <v>128</v>
      </c>
    </row>
    <row r="81" spans="1:3" ht="14.25" customHeight="1">
      <c r="A81" s="982" t="s">
        <v>703</v>
      </c>
      <c r="B81" s="412">
        <v>60</v>
      </c>
      <c r="C81" s="762" t="s">
        <v>130</v>
      </c>
    </row>
    <row r="82" spans="1:3" ht="14.25" customHeight="1">
      <c r="A82" s="982" t="s">
        <v>704</v>
      </c>
      <c r="B82" s="412">
        <v>25</v>
      </c>
      <c r="C82" s="762" t="s">
        <v>132</v>
      </c>
    </row>
    <row r="83" spans="1:3" ht="14.25" customHeight="1">
      <c r="A83" s="982" t="s">
        <v>705</v>
      </c>
      <c r="B83" s="412">
        <v>171</v>
      </c>
      <c r="C83" s="764" t="s">
        <v>117</v>
      </c>
    </row>
    <row r="84" spans="1:3" ht="14.25" customHeight="1">
      <c r="A84" s="310" t="s">
        <v>133</v>
      </c>
      <c r="B84" s="542">
        <f>B85+B86+B87+B88+B89+B90+B91+B92</f>
        <v>559</v>
      </c>
      <c r="C84" s="311" t="s">
        <v>134</v>
      </c>
    </row>
    <row r="85" spans="1:3" ht="14.25" customHeight="1">
      <c r="A85" s="308" t="s">
        <v>135</v>
      </c>
      <c r="B85" s="412">
        <v>9</v>
      </c>
      <c r="C85" s="309" t="s">
        <v>136</v>
      </c>
    </row>
    <row r="86" spans="1:3" ht="14.25" customHeight="1">
      <c r="A86" s="308" t="s">
        <v>137</v>
      </c>
      <c r="B86" s="412">
        <v>4</v>
      </c>
      <c r="C86" s="309" t="s">
        <v>138</v>
      </c>
    </row>
    <row r="87" spans="1:3" ht="14.25" customHeight="1">
      <c r="A87" s="308" t="s">
        <v>139</v>
      </c>
      <c r="B87" s="412">
        <v>25</v>
      </c>
      <c r="C87" s="309" t="s">
        <v>140</v>
      </c>
    </row>
    <row r="88" spans="1:3" ht="14.25" customHeight="1">
      <c r="A88" s="308" t="s">
        <v>141</v>
      </c>
      <c r="B88" s="412">
        <v>14</v>
      </c>
      <c r="C88" s="309" t="s">
        <v>142</v>
      </c>
    </row>
    <row r="89" spans="1:3" ht="14.25" customHeight="1">
      <c r="A89" s="308" t="s">
        <v>143</v>
      </c>
      <c r="B89" s="412">
        <v>413</v>
      </c>
      <c r="C89" s="309" t="s">
        <v>144</v>
      </c>
    </row>
    <row r="90" spans="1:3" ht="14.25" customHeight="1">
      <c r="A90" s="308" t="s">
        <v>145</v>
      </c>
      <c r="B90" s="412">
        <v>16</v>
      </c>
      <c r="C90" s="309" t="s">
        <v>146</v>
      </c>
    </row>
    <row r="91" spans="1:3" ht="14.25" customHeight="1">
      <c r="A91" s="308" t="s">
        <v>147</v>
      </c>
      <c r="B91" s="412">
        <v>64</v>
      </c>
      <c r="C91" s="309" t="s">
        <v>817</v>
      </c>
    </row>
    <row r="92" spans="1:3" ht="14.25" customHeight="1">
      <c r="A92" s="308" t="s">
        <v>148</v>
      </c>
      <c r="B92" s="412">
        <v>14</v>
      </c>
      <c r="C92" s="309" t="s">
        <v>149</v>
      </c>
    </row>
    <row r="93" spans="1:3" ht="14.25" customHeight="1">
      <c r="A93" s="312" t="s">
        <v>150</v>
      </c>
      <c r="B93" s="542">
        <f>SUM(B94:B98)</f>
        <v>56</v>
      </c>
      <c r="C93" s="313" t="s">
        <v>151</v>
      </c>
    </row>
    <row r="94" spans="1:3" ht="14.25" customHeight="1">
      <c r="A94" s="308" t="s">
        <v>152</v>
      </c>
      <c r="B94" s="412">
        <v>20</v>
      </c>
      <c r="C94" s="309" t="s">
        <v>153</v>
      </c>
    </row>
    <row r="95" spans="1:3" ht="14.25" customHeight="1">
      <c r="A95" s="308" t="s">
        <v>154</v>
      </c>
      <c r="B95" s="412">
        <v>9</v>
      </c>
      <c r="C95" s="309" t="s">
        <v>155</v>
      </c>
    </row>
    <row r="96" spans="1:3" ht="14.25" customHeight="1">
      <c r="A96" s="308" t="s">
        <v>156</v>
      </c>
      <c r="B96" s="412">
        <v>15</v>
      </c>
      <c r="C96" s="309" t="s">
        <v>157</v>
      </c>
    </row>
    <row r="97" spans="1:3" ht="14.25" customHeight="1">
      <c r="A97" s="308" t="s">
        <v>158</v>
      </c>
      <c r="B97" s="412">
        <v>7</v>
      </c>
      <c r="C97" s="309" t="s">
        <v>159</v>
      </c>
    </row>
    <row r="98" spans="1:3" ht="14.25" customHeight="1">
      <c r="A98" s="308" t="s">
        <v>160</v>
      </c>
      <c r="B98" s="412">
        <v>5</v>
      </c>
      <c r="C98" s="309" t="s">
        <v>161</v>
      </c>
    </row>
    <row r="99" spans="1:3" ht="14.25" customHeight="1">
      <c r="A99" s="310" t="s">
        <v>162</v>
      </c>
      <c r="B99" s="542">
        <f>B100+B101+B102+B103+B104+B105</f>
        <v>448</v>
      </c>
      <c r="C99" s="314" t="s">
        <v>163</v>
      </c>
    </row>
    <row r="100" spans="1:3" ht="14.25" customHeight="1">
      <c r="A100" s="308" t="s">
        <v>164</v>
      </c>
      <c r="B100" s="412">
        <v>262</v>
      </c>
      <c r="C100" s="309" t="s">
        <v>165</v>
      </c>
    </row>
    <row r="101" spans="1:3" ht="14.25" customHeight="1">
      <c r="A101" s="308" t="s">
        <v>166</v>
      </c>
      <c r="B101" s="412">
        <v>24</v>
      </c>
      <c r="C101" s="309" t="s">
        <v>167</v>
      </c>
    </row>
    <row r="102" spans="1:3" ht="14.25" customHeight="1">
      <c r="A102" s="308" t="s">
        <v>168</v>
      </c>
      <c r="B102" s="412">
        <v>91</v>
      </c>
      <c r="C102" s="309" t="s">
        <v>169</v>
      </c>
    </row>
    <row r="103" spans="1:3" ht="14.25" customHeight="1">
      <c r="A103" s="308" t="s">
        <v>170</v>
      </c>
      <c r="B103" s="412">
        <v>42</v>
      </c>
      <c r="C103" s="309" t="s">
        <v>171</v>
      </c>
    </row>
    <row r="104" spans="1:3" ht="14.25" customHeight="1">
      <c r="A104" s="308" t="s">
        <v>172</v>
      </c>
      <c r="B104" s="412">
        <v>1</v>
      </c>
      <c r="C104" s="309" t="s">
        <v>173</v>
      </c>
    </row>
    <row r="105" spans="1:3" ht="14.25" customHeight="1">
      <c r="A105" s="308" t="s">
        <v>174</v>
      </c>
      <c r="B105" s="412">
        <v>28</v>
      </c>
      <c r="C105" s="309" t="s">
        <v>175</v>
      </c>
    </row>
    <row r="106" spans="1:3" ht="14.25" customHeight="1">
      <c r="A106" s="315" t="s">
        <v>176</v>
      </c>
      <c r="B106" s="542">
        <f>B107+B108+B109+B110</f>
        <v>19</v>
      </c>
      <c r="C106" s="311" t="s">
        <v>177</v>
      </c>
    </row>
    <row r="107" spans="1:3" ht="14.25" customHeight="1">
      <c r="A107" s="308" t="s">
        <v>178</v>
      </c>
      <c r="B107" s="412" t="s">
        <v>221</v>
      </c>
      <c r="C107" s="309" t="s">
        <v>179</v>
      </c>
    </row>
    <row r="108" spans="1:3" ht="14.25" customHeight="1">
      <c r="A108" s="308" t="s">
        <v>180</v>
      </c>
      <c r="B108" s="412">
        <v>14</v>
      </c>
      <c r="C108" s="309" t="s">
        <v>181</v>
      </c>
    </row>
    <row r="109" spans="1:3" ht="14.25" customHeight="1">
      <c r="A109" s="308" t="s">
        <v>182</v>
      </c>
      <c r="B109" s="412">
        <v>1</v>
      </c>
      <c r="C109" s="309" t="s">
        <v>183</v>
      </c>
    </row>
    <row r="110" spans="1:3" ht="14.25" customHeight="1">
      <c r="A110" s="308" t="s">
        <v>184</v>
      </c>
      <c r="B110" s="412">
        <v>4</v>
      </c>
      <c r="C110" s="309" t="s">
        <v>185</v>
      </c>
    </row>
    <row r="111" spans="1:3" ht="14.25" customHeight="1">
      <c r="A111" s="306" t="s">
        <v>186</v>
      </c>
      <c r="B111" s="542">
        <f>B112+B113+B114+B115</f>
        <v>28</v>
      </c>
      <c r="C111" s="311" t="s">
        <v>187</v>
      </c>
    </row>
    <row r="112" spans="1:3" ht="14.25" customHeight="1">
      <c r="A112" s="308" t="s">
        <v>188</v>
      </c>
      <c r="B112" s="412">
        <v>1</v>
      </c>
      <c r="C112" s="309" t="s">
        <v>189</v>
      </c>
    </row>
    <row r="113" spans="1:3" ht="14.25" customHeight="1">
      <c r="A113" s="308" t="s">
        <v>190</v>
      </c>
      <c r="B113" s="412">
        <v>4</v>
      </c>
      <c r="C113" s="309" t="s">
        <v>191</v>
      </c>
    </row>
    <row r="114" spans="1:3" ht="14.25" customHeight="1">
      <c r="A114" s="308" t="s">
        <v>818</v>
      </c>
      <c r="B114" s="412">
        <v>23</v>
      </c>
      <c r="C114" s="309" t="s">
        <v>192</v>
      </c>
    </row>
    <row r="115" spans="1:3" ht="14.25" customHeight="1">
      <c r="A115" s="308" t="s">
        <v>193</v>
      </c>
      <c r="B115" s="412" t="s">
        <v>221</v>
      </c>
      <c r="C115" s="309" t="s">
        <v>194</v>
      </c>
    </row>
    <row r="116" spans="1:3" ht="14.25" customHeight="1">
      <c r="A116" s="315" t="s">
        <v>195</v>
      </c>
      <c r="B116" s="542">
        <f>B117+B118</f>
        <v>12</v>
      </c>
      <c r="C116" s="311" t="s">
        <v>196</v>
      </c>
    </row>
    <row r="117" spans="1:3" ht="14.25" customHeight="1">
      <c r="A117" s="478" t="s">
        <v>197</v>
      </c>
      <c r="B117" s="412" t="s">
        <v>221</v>
      </c>
      <c r="C117" s="317" t="s">
        <v>838</v>
      </c>
    </row>
    <row r="118" spans="1:3" ht="14.25" customHeight="1">
      <c r="A118" s="479" t="s">
        <v>199</v>
      </c>
      <c r="B118" s="412">
        <v>12</v>
      </c>
      <c r="C118" s="317" t="s">
        <v>821</v>
      </c>
    </row>
    <row r="119" spans="1:3" ht="14.25" customHeight="1">
      <c r="A119" s="319" t="s">
        <v>285</v>
      </c>
      <c r="B119" s="542">
        <f>B116+B111+B106+B99+B93+B84+B67+'11'!B44+'11'!B36+'11'!B26+'11'!B17+'11'!B8</f>
        <v>6183</v>
      </c>
      <c r="C119" s="150" t="s">
        <v>202</v>
      </c>
    </row>
    <row r="120" spans="1:3" ht="20.25" customHeight="1">
      <c r="A120" s="364"/>
      <c r="B120" s="365"/>
      <c r="C120" s="279"/>
    </row>
    <row r="121" spans="1:3" ht="20.25" customHeight="1">
      <c r="A121" s="362" t="s">
        <v>715</v>
      </c>
      <c r="B121" s="447"/>
      <c r="C121" s="287" t="s">
        <v>841</v>
      </c>
    </row>
  </sheetData>
  <printOptions gridLinesSet="0"/>
  <pageMargins left="0.59055118110236227" right="0.59055118110236227" top="1.1811023622047245" bottom="1.1811023622047245" header="0.51181102362204722" footer="0.51181102362204722"/>
  <pageSetup paperSize="9" scale="75" orientation="portrait" r:id="rId1"/>
  <headerFooter alignWithMargins="0"/>
  <rowBreaks count="1" manualBreakCount="1">
    <brk id="58" max="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syncVertical="1" syncRef="A49" transitionEvaluation="1">
    <tabColor rgb="FF7030A0"/>
  </sheetPr>
  <dimension ref="A1:G122"/>
  <sheetViews>
    <sheetView showGridLines="0" view="pageLayout" topLeftCell="A49" zoomScaleSheetLayoutView="100" workbookViewId="0">
      <selection activeCell="B7" sqref="B7"/>
    </sheetView>
  </sheetViews>
  <sheetFormatPr baseColWidth="10" defaultColWidth="11" defaultRowHeight="20.25" customHeight="1"/>
  <cols>
    <col min="1" max="1" width="43.28515625" style="391" customWidth="1"/>
    <col min="2" max="2" width="29.85546875" style="287" customWidth="1"/>
    <col min="3" max="3" width="40.7109375" style="391" customWidth="1"/>
    <col min="4" max="4" width="8.7109375" style="391" customWidth="1"/>
    <col min="5" max="5" width="5.85546875" style="287" customWidth="1"/>
    <col min="6" max="6" width="8.42578125" style="391" customWidth="1"/>
    <col min="7" max="7" width="23.42578125" style="391" customWidth="1"/>
    <col min="8" max="8" width="2.7109375" style="391" customWidth="1"/>
    <col min="9" max="204" width="11" style="391" customWidth="1"/>
    <col min="205" max="253" width="11" style="391"/>
    <col min="254" max="254" width="38.85546875" style="391" customWidth="1"/>
    <col min="255" max="255" width="13" style="391" customWidth="1"/>
    <col min="256" max="256" width="14.42578125" style="391" customWidth="1"/>
    <col min="257" max="257" width="38.42578125" style="391" customWidth="1"/>
    <col min="258" max="258" width="8.7109375" style="391" customWidth="1"/>
    <col min="259" max="259" width="5.85546875" style="391" customWidth="1"/>
    <col min="260" max="260" width="9" style="391" customWidth="1"/>
    <col min="261" max="262" width="8.42578125" style="391" customWidth="1"/>
    <col min="263" max="263" width="23.42578125" style="391" customWidth="1"/>
    <col min="264" max="264" width="2.7109375" style="391" customWidth="1"/>
    <col min="265" max="460" width="11" style="391" customWidth="1"/>
    <col min="461" max="509" width="11" style="391"/>
    <col min="510" max="510" width="38.85546875" style="391" customWidth="1"/>
    <col min="511" max="511" width="13" style="391" customWidth="1"/>
    <col min="512" max="512" width="14.42578125" style="391" customWidth="1"/>
    <col min="513" max="513" width="38.42578125" style="391" customWidth="1"/>
    <col min="514" max="514" width="8.7109375" style="391" customWidth="1"/>
    <col min="515" max="515" width="5.85546875" style="391" customWidth="1"/>
    <col min="516" max="516" width="9" style="391" customWidth="1"/>
    <col min="517" max="518" width="8.42578125" style="391" customWidth="1"/>
    <col min="519" max="519" width="23.42578125" style="391" customWidth="1"/>
    <col min="520" max="520" width="2.7109375" style="391" customWidth="1"/>
    <col min="521" max="716" width="11" style="391" customWidth="1"/>
    <col min="717" max="765" width="11" style="391"/>
    <col min="766" max="766" width="38.85546875" style="391" customWidth="1"/>
    <col min="767" max="767" width="13" style="391" customWidth="1"/>
    <col min="768" max="768" width="14.42578125" style="391" customWidth="1"/>
    <col min="769" max="769" width="38.42578125" style="391" customWidth="1"/>
    <col min="770" max="770" width="8.7109375" style="391" customWidth="1"/>
    <col min="771" max="771" width="5.85546875" style="391" customWidth="1"/>
    <col min="772" max="772" width="9" style="391" customWidth="1"/>
    <col min="773" max="774" width="8.42578125" style="391" customWidth="1"/>
    <col min="775" max="775" width="23.42578125" style="391" customWidth="1"/>
    <col min="776" max="776" width="2.7109375" style="391" customWidth="1"/>
    <col min="777" max="972" width="11" style="391" customWidth="1"/>
    <col min="973" max="1021" width="11" style="391"/>
    <col min="1022" max="1022" width="38.85546875" style="391" customWidth="1"/>
    <col min="1023" max="1023" width="13" style="391" customWidth="1"/>
    <col min="1024" max="1024" width="14.42578125" style="391" customWidth="1"/>
    <col min="1025" max="1025" width="38.42578125" style="391" customWidth="1"/>
    <col min="1026" max="1026" width="8.7109375" style="391" customWidth="1"/>
    <col min="1027" max="1027" width="5.85546875" style="391" customWidth="1"/>
    <col min="1028" max="1028" width="9" style="391" customWidth="1"/>
    <col min="1029" max="1030" width="8.42578125" style="391" customWidth="1"/>
    <col min="1031" max="1031" width="23.42578125" style="391" customWidth="1"/>
    <col min="1032" max="1032" width="2.7109375" style="391" customWidth="1"/>
    <col min="1033" max="1228" width="11" style="391" customWidth="1"/>
    <col min="1229" max="1277" width="11" style="391"/>
    <col min="1278" max="1278" width="38.85546875" style="391" customWidth="1"/>
    <col min="1279" max="1279" width="13" style="391" customWidth="1"/>
    <col min="1280" max="1280" width="14.42578125" style="391" customWidth="1"/>
    <col min="1281" max="1281" width="38.42578125" style="391" customWidth="1"/>
    <col min="1282" max="1282" width="8.7109375" style="391" customWidth="1"/>
    <col min="1283" max="1283" width="5.85546875" style="391" customWidth="1"/>
    <col min="1284" max="1284" width="9" style="391" customWidth="1"/>
    <col min="1285" max="1286" width="8.42578125" style="391" customWidth="1"/>
    <col min="1287" max="1287" width="23.42578125" style="391" customWidth="1"/>
    <col min="1288" max="1288" width="2.7109375" style="391" customWidth="1"/>
    <col min="1289" max="1484" width="11" style="391" customWidth="1"/>
    <col min="1485" max="1533" width="11" style="391"/>
    <col min="1534" max="1534" width="38.85546875" style="391" customWidth="1"/>
    <col min="1535" max="1535" width="13" style="391" customWidth="1"/>
    <col min="1536" max="1536" width="14.42578125" style="391" customWidth="1"/>
    <col min="1537" max="1537" width="38.42578125" style="391" customWidth="1"/>
    <col min="1538" max="1538" width="8.7109375" style="391" customWidth="1"/>
    <col min="1539" max="1539" width="5.85546875" style="391" customWidth="1"/>
    <col min="1540" max="1540" width="9" style="391" customWidth="1"/>
    <col min="1541" max="1542" width="8.42578125" style="391" customWidth="1"/>
    <col min="1543" max="1543" width="23.42578125" style="391" customWidth="1"/>
    <col min="1544" max="1544" width="2.7109375" style="391" customWidth="1"/>
    <col min="1545" max="1740" width="11" style="391" customWidth="1"/>
    <col min="1741" max="1789" width="11" style="391"/>
    <col min="1790" max="1790" width="38.85546875" style="391" customWidth="1"/>
    <col min="1791" max="1791" width="13" style="391" customWidth="1"/>
    <col min="1792" max="1792" width="14.42578125" style="391" customWidth="1"/>
    <col min="1793" max="1793" width="38.42578125" style="391" customWidth="1"/>
    <col min="1794" max="1794" width="8.7109375" style="391" customWidth="1"/>
    <col min="1795" max="1795" width="5.85546875" style="391" customWidth="1"/>
    <col min="1796" max="1796" width="9" style="391" customWidth="1"/>
    <col min="1797" max="1798" width="8.42578125" style="391" customWidth="1"/>
    <col min="1799" max="1799" width="23.42578125" style="391" customWidth="1"/>
    <col min="1800" max="1800" width="2.7109375" style="391" customWidth="1"/>
    <col min="1801" max="1996" width="11" style="391" customWidth="1"/>
    <col min="1997" max="2045" width="11" style="391"/>
    <col min="2046" max="2046" width="38.85546875" style="391" customWidth="1"/>
    <col min="2047" max="2047" width="13" style="391" customWidth="1"/>
    <col min="2048" max="2048" width="14.42578125" style="391" customWidth="1"/>
    <col min="2049" max="2049" width="38.42578125" style="391" customWidth="1"/>
    <col min="2050" max="2050" width="8.7109375" style="391" customWidth="1"/>
    <col min="2051" max="2051" width="5.85546875" style="391" customWidth="1"/>
    <col min="2052" max="2052" width="9" style="391" customWidth="1"/>
    <col min="2053" max="2054" width="8.42578125" style="391" customWidth="1"/>
    <col min="2055" max="2055" width="23.42578125" style="391" customWidth="1"/>
    <col min="2056" max="2056" width="2.7109375" style="391" customWidth="1"/>
    <col min="2057" max="2252" width="11" style="391" customWidth="1"/>
    <col min="2253" max="2301" width="11" style="391"/>
    <col min="2302" max="2302" width="38.85546875" style="391" customWidth="1"/>
    <col min="2303" max="2303" width="13" style="391" customWidth="1"/>
    <col min="2304" max="2304" width="14.42578125" style="391" customWidth="1"/>
    <col min="2305" max="2305" width="38.42578125" style="391" customWidth="1"/>
    <col min="2306" max="2306" width="8.7109375" style="391" customWidth="1"/>
    <col min="2307" max="2307" width="5.85546875" style="391" customWidth="1"/>
    <col min="2308" max="2308" width="9" style="391" customWidth="1"/>
    <col min="2309" max="2310" width="8.42578125" style="391" customWidth="1"/>
    <col min="2311" max="2311" width="23.42578125" style="391" customWidth="1"/>
    <col min="2312" max="2312" width="2.7109375" style="391" customWidth="1"/>
    <col min="2313" max="2508" width="11" style="391" customWidth="1"/>
    <col min="2509" max="2557" width="11" style="391"/>
    <col min="2558" max="2558" width="38.85546875" style="391" customWidth="1"/>
    <col min="2559" max="2559" width="13" style="391" customWidth="1"/>
    <col min="2560" max="2560" width="14.42578125" style="391" customWidth="1"/>
    <col min="2561" max="2561" width="38.42578125" style="391" customWidth="1"/>
    <col min="2562" max="2562" width="8.7109375" style="391" customWidth="1"/>
    <col min="2563" max="2563" width="5.85546875" style="391" customWidth="1"/>
    <col min="2564" max="2564" width="9" style="391" customWidth="1"/>
    <col min="2565" max="2566" width="8.42578125" style="391" customWidth="1"/>
    <col min="2567" max="2567" width="23.42578125" style="391" customWidth="1"/>
    <col min="2568" max="2568" width="2.7109375" style="391" customWidth="1"/>
    <col min="2569" max="2764" width="11" style="391" customWidth="1"/>
    <col min="2765" max="2813" width="11" style="391"/>
    <col min="2814" max="2814" width="38.85546875" style="391" customWidth="1"/>
    <col min="2815" max="2815" width="13" style="391" customWidth="1"/>
    <col min="2816" max="2816" width="14.42578125" style="391" customWidth="1"/>
    <col min="2817" max="2817" width="38.42578125" style="391" customWidth="1"/>
    <col min="2818" max="2818" width="8.7109375" style="391" customWidth="1"/>
    <col min="2819" max="2819" width="5.85546875" style="391" customWidth="1"/>
    <col min="2820" max="2820" width="9" style="391" customWidth="1"/>
    <col min="2821" max="2822" width="8.42578125" style="391" customWidth="1"/>
    <col min="2823" max="2823" width="23.42578125" style="391" customWidth="1"/>
    <col min="2824" max="2824" width="2.7109375" style="391" customWidth="1"/>
    <col min="2825" max="3020" width="11" style="391" customWidth="1"/>
    <col min="3021" max="3069" width="11" style="391"/>
    <col min="3070" max="3070" width="38.85546875" style="391" customWidth="1"/>
    <col min="3071" max="3071" width="13" style="391" customWidth="1"/>
    <col min="3072" max="3072" width="14.42578125" style="391" customWidth="1"/>
    <col min="3073" max="3073" width="38.42578125" style="391" customWidth="1"/>
    <col min="3074" max="3074" width="8.7109375" style="391" customWidth="1"/>
    <col min="3075" max="3075" width="5.85546875" style="391" customWidth="1"/>
    <col min="3076" max="3076" width="9" style="391" customWidth="1"/>
    <col min="3077" max="3078" width="8.42578125" style="391" customWidth="1"/>
    <col min="3079" max="3079" width="23.42578125" style="391" customWidth="1"/>
    <col min="3080" max="3080" width="2.7109375" style="391" customWidth="1"/>
    <col min="3081" max="3276" width="11" style="391" customWidth="1"/>
    <col min="3277" max="3325" width="11" style="391"/>
    <col min="3326" max="3326" width="38.85546875" style="391" customWidth="1"/>
    <col min="3327" max="3327" width="13" style="391" customWidth="1"/>
    <col min="3328" max="3328" width="14.42578125" style="391" customWidth="1"/>
    <col min="3329" max="3329" width="38.42578125" style="391" customWidth="1"/>
    <col min="3330" max="3330" width="8.7109375" style="391" customWidth="1"/>
    <col min="3331" max="3331" width="5.85546875" style="391" customWidth="1"/>
    <col min="3332" max="3332" width="9" style="391" customWidth="1"/>
    <col min="3333" max="3334" width="8.42578125" style="391" customWidth="1"/>
    <col min="3335" max="3335" width="23.42578125" style="391" customWidth="1"/>
    <col min="3336" max="3336" width="2.7109375" style="391" customWidth="1"/>
    <col min="3337" max="3532" width="11" style="391" customWidth="1"/>
    <col min="3533" max="3581" width="11" style="391"/>
    <col min="3582" max="3582" width="38.85546875" style="391" customWidth="1"/>
    <col min="3583" max="3583" width="13" style="391" customWidth="1"/>
    <col min="3584" max="3584" width="14.42578125" style="391" customWidth="1"/>
    <col min="3585" max="3585" width="38.42578125" style="391" customWidth="1"/>
    <col min="3586" max="3586" width="8.7109375" style="391" customWidth="1"/>
    <col min="3587" max="3587" width="5.85546875" style="391" customWidth="1"/>
    <col min="3588" max="3588" width="9" style="391" customWidth="1"/>
    <col min="3589" max="3590" width="8.42578125" style="391" customWidth="1"/>
    <col min="3591" max="3591" width="23.42578125" style="391" customWidth="1"/>
    <col min="3592" max="3592" width="2.7109375" style="391" customWidth="1"/>
    <col min="3593" max="3788" width="11" style="391" customWidth="1"/>
    <col min="3789" max="3837" width="11" style="391"/>
    <col min="3838" max="3838" width="38.85546875" style="391" customWidth="1"/>
    <col min="3839" max="3839" width="13" style="391" customWidth="1"/>
    <col min="3840" max="3840" width="14.42578125" style="391" customWidth="1"/>
    <col min="3841" max="3841" width="38.42578125" style="391" customWidth="1"/>
    <col min="3842" max="3842" width="8.7109375" style="391" customWidth="1"/>
    <col min="3843" max="3843" width="5.85546875" style="391" customWidth="1"/>
    <col min="3844" max="3844" width="9" style="391" customWidth="1"/>
    <col min="3845" max="3846" width="8.42578125" style="391" customWidth="1"/>
    <col min="3847" max="3847" width="23.42578125" style="391" customWidth="1"/>
    <col min="3848" max="3848" width="2.7109375" style="391" customWidth="1"/>
    <col min="3849" max="4044" width="11" style="391" customWidth="1"/>
    <col min="4045" max="4093" width="11" style="391"/>
    <col min="4094" max="4094" width="38.85546875" style="391" customWidth="1"/>
    <col min="4095" max="4095" width="13" style="391" customWidth="1"/>
    <col min="4096" max="4096" width="14.42578125" style="391" customWidth="1"/>
    <col min="4097" max="4097" width="38.42578125" style="391" customWidth="1"/>
    <col min="4098" max="4098" width="8.7109375" style="391" customWidth="1"/>
    <col min="4099" max="4099" width="5.85546875" style="391" customWidth="1"/>
    <col min="4100" max="4100" width="9" style="391" customWidth="1"/>
    <col min="4101" max="4102" width="8.42578125" style="391" customWidth="1"/>
    <col min="4103" max="4103" width="23.42578125" style="391" customWidth="1"/>
    <col min="4104" max="4104" width="2.7109375" style="391" customWidth="1"/>
    <col min="4105" max="4300" width="11" style="391" customWidth="1"/>
    <col min="4301" max="4349" width="11" style="391"/>
    <col min="4350" max="4350" width="38.85546875" style="391" customWidth="1"/>
    <col min="4351" max="4351" width="13" style="391" customWidth="1"/>
    <col min="4352" max="4352" width="14.42578125" style="391" customWidth="1"/>
    <col min="4353" max="4353" width="38.42578125" style="391" customWidth="1"/>
    <col min="4354" max="4354" width="8.7109375" style="391" customWidth="1"/>
    <col min="4355" max="4355" width="5.85546875" style="391" customWidth="1"/>
    <col min="4356" max="4356" width="9" style="391" customWidth="1"/>
    <col min="4357" max="4358" width="8.42578125" style="391" customWidth="1"/>
    <col min="4359" max="4359" width="23.42578125" style="391" customWidth="1"/>
    <col min="4360" max="4360" width="2.7109375" style="391" customWidth="1"/>
    <col min="4361" max="4556" width="11" style="391" customWidth="1"/>
    <col min="4557" max="4605" width="11" style="391"/>
    <col min="4606" max="4606" width="38.85546875" style="391" customWidth="1"/>
    <col min="4607" max="4607" width="13" style="391" customWidth="1"/>
    <col min="4608" max="4608" width="14.42578125" style="391" customWidth="1"/>
    <col min="4609" max="4609" width="38.42578125" style="391" customWidth="1"/>
    <col min="4610" max="4610" width="8.7109375" style="391" customWidth="1"/>
    <col min="4611" max="4611" width="5.85546875" style="391" customWidth="1"/>
    <col min="4612" max="4612" width="9" style="391" customWidth="1"/>
    <col min="4613" max="4614" width="8.42578125" style="391" customWidth="1"/>
    <col min="4615" max="4615" width="23.42578125" style="391" customWidth="1"/>
    <col min="4616" max="4616" width="2.7109375" style="391" customWidth="1"/>
    <col min="4617" max="4812" width="11" style="391" customWidth="1"/>
    <col min="4813" max="4861" width="11" style="391"/>
    <col min="4862" max="4862" width="38.85546875" style="391" customWidth="1"/>
    <col min="4863" max="4863" width="13" style="391" customWidth="1"/>
    <col min="4864" max="4864" width="14.42578125" style="391" customWidth="1"/>
    <col min="4865" max="4865" width="38.42578125" style="391" customWidth="1"/>
    <col min="4866" max="4866" width="8.7109375" style="391" customWidth="1"/>
    <col min="4867" max="4867" width="5.85546875" style="391" customWidth="1"/>
    <col min="4868" max="4868" width="9" style="391" customWidth="1"/>
    <col min="4869" max="4870" width="8.42578125" style="391" customWidth="1"/>
    <col min="4871" max="4871" width="23.42578125" style="391" customWidth="1"/>
    <col min="4872" max="4872" width="2.7109375" style="391" customWidth="1"/>
    <col min="4873" max="5068" width="11" style="391" customWidth="1"/>
    <col min="5069" max="5117" width="11" style="391"/>
    <col min="5118" max="5118" width="38.85546875" style="391" customWidth="1"/>
    <col min="5119" max="5119" width="13" style="391" customWidth="1"/>
    <col min="5120" max="5120" width="14.42578125" style="391" customWidth="1"/>
    <col min="5121" max="5121" width="38.42578125" style="391" customWidth="1"/>
    <col min="5122" max="5122" width="8.7109375" style="391" customWidth="1"/>
    <col min="5123" max="5123" width="5.85546875" style="391" customWidth="1"/>
    <col min="5124" max="5124" width="9" style="391" customWidth="1"/>
    <col min="5125" max="5126" width="8.42578125" style="391" customWidth="1"/>
    <col min="5127" max="5127" width="23.42578125" style="391" customWidth="1"/>
    <col min="5128" max="5128" width="2.7109375" style="391" customWidth="1"/>
    <col min="5129" max="5324" width="11" style="391" customWidth="1"/>
    <col min="5325" max="5373" width="11" style="391"/>
    <col min="5374" max="5374" width="38.85546875" style="391" customWidth="1"/>
    <col min="5375" max="5375" width="13" style="391" customWidth="1"/>
    <col min="5376" max="5376" width="14.42578125" style="391" customWidth="1"/>
    <col min="5377" max="5377" width="38.42578125" style="391" customWidth="1"/>
    <col min="5378" max="5378" width="8.7109375" style="391" customWidth="1"/>
    <col min="5379" max="5379" width="5.85546875" style="391" customWidth="1"/>
    <col min="5380" max="5380" width="9" style="391" customWidth="1"/>
    <col min="5381" max="5382" width="8.42578125" style="391" customWidth="1"/>
    <col min="5383" max="5383" width="23.42578125" style="391" customWidth="1"/>
    <col min="5384" max="5384" width="2.7109375" style="391" customWidth="1"/>
    <col min="5385" max="5580" width="11" style="391" customWidth="1"/>
    <col min="5581" max="5629" width="11" style="391"/>
    <col min="5630" max="5630" width="38.85546875" style="391" customWidth="1"/>
    <col min="5631" max="5631" width="13" style="391" customWidth="1"/>
    <col min="5632" max="5632" width="14.42578125" style="391" customWidth="1"/>
    <col min="5633" max="5633" width="38.42578125" style="391" customWidth="1"/>
    <col min="5634" max="5634" width="8.7109375" style="391" customWidth="1"/>
    <col min="5635" max="5635" width="5.85546875" style="391" customWidth="1"/>
    <col min="5636" max="5636" width="9" style="391" customWidth="1"/>
    <col min="5637" max="5638" width="8.42578125" style="391" customWidth="1"/>
    <col min="5639" max="5639" width="23.42578125" style="391" customWidth="1"/>
    <col min="5640" max="5640" width="2.7109375" style="391" customWidth="1"/>
    <col min="5641" max="5836" width="11" style="391" customWidth="1"/>
    <col min="5837" max="5885" width="11" style="391"/>
    <col min="5886" max="5886" width="38.85546875" style="391" customWidth="1"/>
    <col min="5887" max="5887" width="13" style="391" customWidth="1"/>
    <col min="5888" max="5888" width="14.42578125" style="391" customWidth="1"/>
    <col min="5889" max="5889" width="38.42578125" style="391" customWidth="1"/>
    <col min="5890" max="5890" width="8.7109375" style="391" customWidth="1"/>
    <col min="5891" max="5891" width="5.85546875" style="391" customWidth="1"/>
    <col min="5892" max="5892" width="9" style="391" customWidth="1"/>
    <col min="5893" max="5894" width="8.42578125" style="391" customWidth="1"/>
    <col min="5895" max="5895" width="23.42578125" style="391" customWidth="1"/>
    <col min="5896" max="5896" width="2.7109375" style="391" customWidth="1"/>
    <col min="5897" max="6092" width="11" style="391" customWidth="1"/>
    <col min="6093" max="6141" width="11" style="391"/>
    <col min="6142" max="6142" width="38.85546875" style="391" customWidth="1"/>
    <col min="6143" max="6143" width="13" style="391" customWidth="1"/>
    <col min="6144" max="6144" width="14.42578125" style="391" customWidth="1"/>
    <col min="6145" max="6145" width="38.42578125" style="391" customWidth="1"/>
    <col min="6146" max="6146" width="8.7109375" style="391" customWidth="1"/>
    <col min="6147" max="6147" width="5.85546875" style="391" customWidth="1"/>
    <col min="6148" max="6148" width="9" style="391" customWidth="1"/>
    <col min="6149" max="6150" width="8.42578125" style="391" customWidth="1"/>
    <col min="6151" max="6151" width="23.42578125" style="391" customWidth="1"/>
    <col min="6152" max="6152" width="2.7109375" style="391" customWidth="1"/>
    <col min="6153" max="6348" width="11" style="391" customWidth="1"/>
    <col min="6349" max="6397" width="11" style="391"/>
    <col min="6398" max="6398" width="38.85546875" style="391" customWidth="1"/>
    <col min="6399" max="6399" width="13" style="391" customWidth="1"/>
    <col min="6400" max="6400" width="14.42578125" style="391" customWidth="1"/>
    <col min="6401" max="6401" width="38.42578125" style="391" customWidth="1"/>
    <col min="6402" max="6402" width="8.7109375" style="391" customWidth="1"/>
    <col min="6403" max="6403" width="5.85546875" style="391" customWidth="1"/>
    <col min="6404" max="6404" width="9" style="391" customWidth="1"/>
    <col min="6405" max="6406" width="8.42578125" style="391" customWidth="1"/>
    <col min="6407" max="6407" width="23.42578125" style="391" customWidth="1"/>
    <col min="6408" max="6408" width="2.7109375" style="391" customWidth="1"/>
    <col min="6409" max="6604" width="11" style="391" customWidth="1"/>
    <col min="6605" max="6653" width="11" style="391"/>
    <col min="6654" max="6654" width="38.85546875" style="391" customWidth="1"/>
    <col min="6655" max="6655" width="13" style="391" customWidth="1"/>
    <col min="6656" max="6656" width="14.42578125" style="391" customWidth="1"/>
    <col min="6657" max="6657" width="38.42578125" style="391" customWidth="1"/>
    <col min="6658" max="6658" width="8.7109375" style="391" customWidth="1"/>
    <col min="6659" max="6659" width="5.85546875" style="391" customWidth="1"/>
    <col min="6660" max="6660" width="9" style="391" customWidth="1"/>
    <col min="6661" max="6662" width="8.42578125" style="391" customWidth="1"/>
    <col min="6663" max="6663" width="23.42578125" style="391" customWidth="1"/>
    <col min="6664" max="6664" width="2.7109375" style="391" customWidth="1"/>
    <col min="6665" max="6860" width="11" style="391" customWidth="1"/>
    <col min="6861" max="6909" width="11" style="391"/>
    <col min="6910" max="6910" width="38.85546875" style="391" customWidth="1"/>
    <col min="6911" max="6911" width="13" style="391" customWidth="1"/>
    <col min="6912" max="6912" width="14.42578125" style="391" customWidth="1"/>
    <col min="6913" max="6913" width="38.42578125" style="391" customWidth="1"/>
    <col min="6914" max="6914" width="8.7109375" style="391" customWidth="1"/>
    <col min="6915" max="6915" width="5.85546875" style="391" customWidth="1"/>
    <col min="6916" max="6916" width="9" style="391" customWidth="1"/>
    <col min="6917" max="6918" width="8.42578125" style="391" customWidth="1"/>
    <col min="6919" max="6919" width="23.42578125" style="391" customWidth="1"/>
    <col min="6920" max="6920" width="2.7109375" style="391" customWidth="1"/>
    <col min="6921" max="7116" width="11" style="391" customWidth="1"/>
    <col min="7117" max="7165" width="11" style="391"/>
    <col min="7166" max="7166" width="38.85546875" style="391" customWidth="1"/>
    <col min="7167" max="7167" width="13" style="391" customWidth="1"/>
    <col min="7168" max="7168" width="14.42578125" style="391" customWidth="1"/>
    <col min="7169" max="7169" width="38.42578125" style="391" customWidth="1"/>
    <col min="7170" max="7170" width="8.7109375" style="391" customWidth="1"/>
    <col min="7171" max="7171" width="5.85546875" style="391" customWidth="1"/>
    <col min="7172" max="7172" width="9" style="391" customWidth="1"/>
    <col min="7173" max="7174" width="8.42578125" style="391" customWidth="1"/>
    <col min="7175" max="7175" width="23.42578125" style="391" customWidth="1"/>
    <col min="7176" max="7176" width="2.7109375" style="391" customWidth="1"/>
    <col min="7177" max="7372" width="11" style="391" customWidth="1"/>
    <col min="7373" max="7421" width="11" style="391"/>
    <col min="7422" max="7422" width="38.85546875" style="391" customWidth="1"/>
    <col min="7423" max="7423" width="13" style="391" customWidth="1"/>
    <col min="7424" max="7424" width="14.42578125" style="391" customWidth="1"/>
    <col min="7425" max="7425" width="38.42578125" style="391" customWidth="1"/>
    <col min="7426" max="7426" width="8.7109375" style="391" customWidth="1"/>
    <col min="7427" max="7427" width="5.85546875" style="391" customWidth="1"/>
    <col min="7428" max="7428" width="9" style="391" customWidth="1"/>
    <col min="7429" max="7430" width="8.42578125" style="391" customWidth="1"/>
    <col min="7431" max="7431" width="23.42578125" style="391" customWidth="1"/>
    <col min="7432" max="7432" width="2.7109375" style="391" customWidth="1"/>
    <col min="7433" max="7628" width="11" style="391" customWidth="1"/>
    <col min="7629" max="7677" width="11" style="391"/>
    <col min="7678" max="7678" width="38.85546875" style="391" customWidth="1"/>
    <col min="7679" max="7679" width="13" style="391" customWidth="1"/>
    <col min="7680" max="7680" width="14.42578125" style="391" customWidth="1"/>
    <col min="7681" max="7681" width="38.42578125" style="391" customWidth="1"/>
    <col min="7682" max="7682" width="8.7109375" style="391" customWidth="1"/>
    <col min="7683" max="7683" width="5.85546875" style="391" customWidth="1"/>
    <col min="7684" max="7684" width="9" style="391" customWidth="1"/>
    <col min="7685" max="7686" width="8.42578125" style="391" customWidth="1"/>
    <col min="7687" max="7687" width="23.42578125" style="391" customWidth="1"/>
    <col min="7688" max="7688" width="2.7109375" style="391" customWidth="1"/>
    <col min="7689" max="7884" width="11" style="391" customWidth="1"/>
    <col min="7885" max="7933" width="11" style="391"/>
    <col min="7934" max="7934" width="38.85546875" style="391" customWidth="1"/>
    <col min="7935" max="7935" width="13" style="391" customWidth="1"/>
    <col min="7936" max="7936" width="14.42578125" style="391" customWidth="1"/>
    <col min="7937" max="7937" width="38.42578125" style="391" customWidth="1"/>
    <col min="7938" max="7938" width="8.7109375" style="391" customWidth="1"/>
    <col min="7939" max="7939" width="5.85546875" style="391" customWidth="1"/>
    <col min="7940" max="7940" width="9" style="391" customWidth="1"/>
    <col min="7941" max="7942" width="8.42578125" style="391" customWidth="1"/>
    <col min="7943" max="7943" width="23.42578125" style="391" customWidth="1"/>
    <col min="7944" max="7944" width="2.7109375" style="391" customWidth="1"/>
    <col min="7945" max="8140" width="11" style="391" customWidth="1"/>
    <col min="8141" max="8189" width="11" style="391"/>
    <col min="8190" max="8190" width="38.85546875" style="391" customWidth="1"/>
    <col min="8191" max="8191" width="13" style="391" customWidth="1"/>
    <col min="8192" max="8192" width="14.42578125" style="391" customWidth="1"/>
    <col min="8193" max="8193" width="38.42578125" style="391" customWidth="1"/>
    <col min="8194" max="8194" width="8.7109375" style="391" customWidth="1"/>
    <col min="8195" max="8195" width="5.85546875" style="391" customWidth="1"/>
    <col min="8196" max="8196" width="9" style="391" customWidth="1"/>
    <col min="8197" max="8198" width="8.42578125" style="391" customWidth="1"/>
    <col min="8199" max="8199" width="23.42578125" style="391" customWidth="1"/>
    <col min="8200" max="8200" width="2.7109375" style="391" customWidth="1"/>
    <col min="8201" max="8396" width="11" style="391" customWidth="1"/>
    <col min="8397" max="8445" width="11" style="391"/>
    <col min="8446" max="8446" width="38.85546875" style="391" customWidth="1"/>
    <col min="8447" max="8447" width="13" style="391" customWidth="1"/>
    <col min="8448" max="8448" width="14.42578125" style="391" customWidth="1"/>
    <col min="8449" max="8449" width="38.42578125" style="391" customWidth="1"/>
    <col min="8450" max="8450" width="8.7109375" style="391" customWidth="1"/>
    <col min="8451" max="8451" width="5.85546875" style="391" customWidth="1"/>
    <col min="8452" max="8452" width="9" style="391" customWidth="1"/>
    <col min="8453" max="8454" width="8.42578125" style="391" customWidth="1"/>
    <col min="8455" max="8455" width="23.42578125" style="391" customWidth="1"/>
    <col min="8456" max="8456" width="2.7109375" style="391" customWidth="1"/>
    <col min="8457" max="8652" width="11" style="391" customWidth="1"/>
    <col min="8653" max="8701" width="11" style="391"/>
    <col min="8702" max="8702" width="38.85546875" style="391" customWidth="1"/>
    <col min="8703" max="8703" width="13" style="391" customWidth="1"/>
    <col min="8704" max="8704" width="14.42578125" style="391" customWidth="1"/>
    <col min="8705" max="8705" width="38.42578125" style="391" customWidth="1"/>
    <col min="8706" max="8706" width="8.7109375" style="391" customWidth="1"/>
    <col min="8707" max="8707" width="5.85546875" style="391" customWidth="1"/>
    <col min="8708" max="8708" width="9" style="391" customWidth="1"/>
    <col min="8709" max="8710" width="8.42578125" style="391" customWidth="1"/>
    <col min="8711" max="8711" width="23.42578125" style="391" customWidth="1"/>
    <col min="8712" max="8712" width="2.7109375" style="391" customWidth="1"/>
    <col min="8713" max="8908" width="11" style="391" customWidth="1"/>
    <col min="8909" max="8957" width="11" style="391"/>
    <col min="8958" max="8958" width="38.85546875" style="391" customWidth="1"/>
    <col min="8959" max="8959" width="13" style="391" customWidth="1"/>
    <col min="8960" max="8960" width="14.42578125" style="391" customWidth="1"/>
    <col min="8961" max="8961" width="38.42578125" style="391" customWidth="1"/>
    <col min="8962" max="8962" width="8.7109375" style="391" customWidth="1"/>
    <col min="8963" max="8963" width="5.85546875" style="391" customWidth="1"/>
    <col min="8964" max="8964" width="9" style="391" customWidth="1"/>
    <col min="8965" max="8966" width="8.42578125" style="391" customWidth="1"/>
    <col min="8967" max="8967" width="23.42578125" style="391" customWidth="1"/>
    <col min="8968" max="8968" width="2.7109375" style="391" customWidth="1"/>
    <col min="8969" max="9164" width="11" style="391" customWidth="1"/>
    <col min="9165" max="9213" width="11" style="391"/>
    <col min="9214" max="9214" width="38.85546875" style="391" customWidth="1"/>
    <col min="9215" max="9215" width="13" style="391" customWidth="1"/>
    <col min="9216" max="9216" width="14.42578125" style="391" customWidth="1"/>
    <col min="9217" max="9217" width="38.42578125" style="391" customWidth="1"/>
    <col min="9218" max="9218" width="8.7109375" style="391" customWidth="1"/>
    <col min="9219" max="9219" width="5.85546875" style="391" customWidth="1"/>
    <col min="9220" max="9220" width="9" style="391" customWidth="1"/>
    <col min="9221" max="9222" width="8.42578125" style="391" customWidth="1"/>
    <col min="9223" max="9223" width="23.42578125" style="391" customWidth="1"/>
    <col min="9224" max="9224" width="2.7109375" style="391" customWidth="1"/>
    <col min="9225" max="9420" width="11" style="391" customWidth="1"/>
    <col min="9421" max="9469" width="11" style="391"/>
    <col min="9470" max="9470" width="38.85546875" style="391" customWidth="1"/>
    <col min="9471" max="9471" width="13" style="391" customWidth="1"/>
    <col min="9472" max="9472" width="14.42578125" style="391" customWidth="1"/>
    <col min="9473" max="9473" width="38.42578125" style="391" customWidth="1"/>
    <col min="9474" max="9474" width="8.7109375" style="391" customWidth="1"/>
    <col min="9475" max="9475" width="5.85546875" style="391" customWidth="1"/>
    <col min="9476" max="9476" width="9" style="391" customWidth="1"/>
    <col min="9477" max="9478" width="8.42578125" style="391" customWidth="1"/>
    <col min="9479" max="9479" width="23.42578125" style="391" customWidth="1"/>
    <col min="9480" max="9480" width="2.7109375" style="391" customWidth="1"/>
    <col min="9481" max="9676" width="11" style="391" customWidth="1"/>
    <col min="9677" max="9725" width="11" style="391"/>
    <col min="9726" max="9726" width="38.85546875" style="391" customWidth="1"/>
    <col min="9727" max="9727" width="13" style="391" customWidth="1"/>
    <col min="9728" max="9728" width="14.42578125" style="391" customWidth="1"/>
    <col min="9729" max="9729" width="38.42578125" style="391" customWidth="1"/>
    <col min="9730" max="9730" width="8.7109375" style="391" customWidth="1"/>
    <col min="9731" max="9731" width="5.85546875" style="391" customWidth="1"/>
    <col min="9732" max="9732" width="9" style="391" customWidth="1"/>
    <col min="9733" max="9734" width="8.42578125" style="391" customWidth="1"/>
    <col min="9735" max="9735" width="23.42578125" style="391" customWidth="1"/>
    <col min="9736" max="9736" width="2.7109375" style="391" customWidth="1"/>
    <col min="9737" max="9932" width="11" style="391" customWidth="1"/>
    <col min="9933" max="9981" width="11" style="391"/>
    <col min="9982" max="9982" width="38.85546875" style="391" customWidth="1"/>
    <col min="9983" max="9983" width="13" style="391" customWidth="1"/>
    <col min="9984" max="9984" width="14.42578125" style="391" customWidth="1"/>
    <col min="9985" max="9985" width="38.42578125" style="391" customWidth="1"/>
    <col min="9986" max="9986" width="8.7109375" style="391" customWidth="1"/>
    <col min="9987" max="9987" width="5.85546875" style="391" customWidth="1"/>
    <col min="9988" max="9988" width="9" style="391" customWidth="1"/>
    <col min="9989" max="9990" width="8.42578125" style="391" customWidth="1"/>
    <col min="9991" max="9991" width="23.42578125" style="391" customWidth="1"/>
    <col min="9992" max="9992" width="2.7109375" style="391" customWidth="1"/>
    <col min="9993" max="10188" width="11" style="391" customWidth="1"/>
    <col min="10189" max="10237" width="11" style="391"/>
    <col min="10238" max="10238" width="38.85546875" style="391" customWidth="1"/>
    <col min="10239" max="10239" width="13" style="391" customWidth="1"/>
    <col min="10240" max="10240" width="14.42578125" style="391" customWidth="1"/>
    <col min="10241" max="10241" width="38.42578125" style="391" customWidth="1"/>
    <col min="10242" max="10242" width="8.7109375" style="391" customWidth="1"/>
    <col min="10243" max="10243" width="5.85546875" style="391" customWidth="1"/>
    <col min="10244" max="10244" width="9" style="391" customWidth="1"/>
    <col min="10245" max="10246" width="8.42578125" style="391" customWidth="1"/>
    <col min="10247" max="10247" width="23.42578125" style="391" customWidth="1"/>
    <col min="10248" max="10248" width="2.7109375" style="391" customWidth="1"/>
    <col min="10249" max="10444" width="11" style="391" customWidth="1"/>
    <col min="10445" max="10493" width="11" style="391"/>
    <col min="10494" max="10494" width="38.85546875" style="391" customWidth="1"/>
    <col min="10495" max="10495" width="13" style="391" customWidth="1"/>
    <col min="10496" max="10496" width="14.42578125" style="391" customWidth="1"/>
    <col min="10497" max="10497" width="38.42578125" style="391" customWidth="1"/>
    <col min="10498" max="10498" width="8.7109375" style="391" customWidth="1"/>
    <col min="10499" max="10499" width="5.85546875" style="391" customWidth="1"/>
    <col min="10500" max="10500" width="9" style="391" customWidth="1"/>
    <col min="10501" max="10502" width="8.42578125" style="391" customWidth="1"/>
    <col min="10503" max="10503" width="23.42578125" style="391" customWidth="1"/>
    <col min="10504" max="10504" width="2.7109375" style="391" customWidth="1"/>
    <col min="10505" max="10700" width="11" style="391" customWidth="1"/>
    <col min="10701" max="10749" width="11" style="391"/>
    <col min="10750" max="10750" width="38.85546875" style="391" customWidth="1"/>
    <col min="10751" max="10751" width="13" style="391" customWidth="1"/>
    <col min="10752" max="10752" width="14.42578125" style="391" customWidth="1"/>
    <col min="10753" max="10753" width="38.42578125" style="391" customWidth="1"/>
    <col min="10754" max="10754" width="8.7109375" style="391" customWidth="1"/>
    <col min="10755" max="10755" width="5.85546875" style="391" customWidth="1"/>
    <col min="10756" max="10756" width="9" style="391" customWidth="1"/>
    <col min="10757" max="10758" width="8.42578125" style="391" customWidth="1"/>
    <col min="10759" max="10759" width="23.42578125" style="391" customWidth="1"/>
    <col min="10760" max="10760" width="2.7109375" style="391" customWidth="1"/>
    <col min="10761" max="10956" width="11" style="391" customWidth="1"/>
    <col min="10957" max="11005" width="11" style="391"/>
    <col min="11006" max="11006" width="38.85546875" style="391" customWidth="1"/>
    <col min="11007" max="11007" width="13" style="391" customWidth="1"/>
    <col min="11008" max="11008" width="14.42578125" style="391" customWidth="1"/>
    <col min="11009" max="11009" width="38.42578125" style="391" customWidth="1"/>
    <col min="11010" max="11010" width="8.7109375" style="391" customWidth="1"/>
    <col min="11011" max="11011" width="5.85546875" style="391" customWidth="1"/>
    <col min="11012" max="11012" width="9" style="391" customWidth="1"/>
    <col min="11013" max="11014" width="8.42578125" style="391" customWidth="1"/>
    <col min="11015" max="11015" width="23.42578125" style="391" customWidth="1"/>
    <col min="11016" max="11016" width="2.7109375" style="391" customWidth="1"/>
    <col min="11017" max="11212" width="11" style="391" customWidth="1"/>
    <col min="11213" max="11261" width="11" style="391"/>
    <col min="11262" max="11262" width="38.85546875" style="391" customWidth="1"/>
    <col min="11263" max="11263" width="13" style="391" customWidth="1"/>
    <col min="11264" max="11264" width="14.42578125" style="391" customWidth="1"/>
    <col min="11265" max="11265" width="38.42578125" style="391" customWidth="1"/>
    <col min="11266" max="11266" width="8.7109375" style="391" customWidth="1"/>
    <col min="11267" max="11267" width="5.85546875" style="391" customWidth="1"/>
    <col min="11268" max="11268" width="9" style="391" customWidth="1"/>
    <col min="11269" max="11270" width="8.42578125" style="391" customWidth="1"/>
    <col min="11271" max="11271" width="23.42578125" style="391" customWidth="1"/>
    <col min="11272" max="11272" width="2.7109375" style="391" customWidth="1"/>
    <col min="11273" max="11468" width="11" style="391" customWidth="1"/>
    <col min="11469" max="11517" width="11" style="391"/>
    <col min="11518" max="11518" width="38.85546875" style="391" customWidth="1"/>
    <col min="11519" max="11519" width="13" style="391" customWidth="1"/>
    <col min="11520" max="11520" width="14.42578125" style="391" customWidth="1"/>
    <col min="11521" max="11521" width="38.42578125" style="391" customWidth="1"/>
    <col min="11522" max="11522" width="8.7109375" style="391" customWidth="1"/>
    <col min="11523" max="11523" width="5.85546875" style="391" customWidth="1"/>
    <col min="11524" max="11524" width="9" style="391" customWidth="1"/>
    <col min="11525" max="11526" width="8.42578125" style="391" customWidth="1"/>
    <col min="11527" max="11527" width="23.42578125" style="391" customWidth="1"/>
    <col min="11528" max="11528" width="2.7109375" style="391" customWidth="1"/>
    <col min="11529" max="11724" width="11" style="391" customWidth="1"/>
    <col min="11725" max="11773" width="11" style="391"/>
    <col min="11774" max="11774" width="38.85546875" style="391" customWidth="1"/>
    <col min="11775" max="11775" width="13" style="391" customWidth="1"/>
    <col min="11776" max="11776" width="14.42578125" style="391" customWidth="1"/>
    <col min="11777" max="11777" width="38.42578125" style="391" customWidth="1"/>
    <col min="11778" max="11778" width="8.7109375" style="391" customWidth="1"/>
    <col min="11779" max="11779" width="5.85546875" style="391" customWidth="1"/>
    <col min="11780" max="11780" width="9" style="391" customWidth="1"/>
    <col min="11781" max="11782" width="8.42578125" style="391" customWidth="1"/>
    <col min="11783" max="11783" width="23.42578125" style="391" customWidth="1"/>
    <col min="11784" max="11784" width="2.7109375" style="391" customWidth="1"/>
    <col min="11785" max="11980" width="11" style="391" customWidth="1"/>
    <col min="11981" max="12029" width="11" style="391"/>
    <col min="12030" max="12030" width="38.85546875" style="391" customWidth="1"/>
    <col min="12031" max="12031" width="13" style="391" customWidth="1"/>
    <col min="12032" max="12032" width="14.42578125" style="391" customWidth="1"/>
    <col min="12033" max="12033" width="38.42578125" style="391" customWidth="1"/>
    <col min="12034" max="12034" width="8.7109375" style="391" customWidth="1"/>
    <col min="12035" max="12035" width="5.85546875" style="391" customWidth="1"/>
    <col min="12036" max="12036" width="9" style="391" customWidth="1"/>
    <col min="12037" max="12038" width="8.42578125" style="391" customWidth="1"/>
    <col min="12039" max="12039" width="23.42578125" style="391" customWidth="1"/>
    <col min="12040" max="12040" width="2.7109375" style="391" customWidth="1"/>
    <col min="12041" max="12236" width="11" style="391" customWidth="1"/>
    <col min="12237" max="12285" width="11" style="391"/>
    <col min="12286" max="12286" width="38.85546875" style="391" customWidth="1"/>
    <col min="12287" max="12287" width="13" style="391" customWidth="1"/>
    <col min="12288" max="12288" width="14.42578125" style="391" customWidth="1"/>
    <col min="12289" max="12289" width="38.42578125" style="391" customWidth="1"/>
    <col min="12290" max="12290" width="8.7109375" style="391" customWidth="1"/>
    <col min="12291" max="12291" width="5.85546875" style="391" customWidth="1"/>
    <col min="12292" max="12292" width="9" style="391" customWidth="1"/>
    <col min="12293" max="12294" width="8.42578125" style="391" customWidth="1"/>
    <col min="12295" max="12295" width="23.42578125" style="391" customWidth="1"/>
    <col min="12296" max="12296" width="2.7109375" style="391" customWidth="1"/>
    <col min="12297" max="12492" width="11" style="391" customWidth="1"/>
    <col min="12493" max="12541" width="11" style="391"/>
    <col min="12542" max="12542" width="38.85546875" style="391" customWidth="1"/>
    <col min="12543" max="12543" width="13" style="391" customWidth="1"/>
    <col min="12544" max="12544" width="14.42578125" style="391" customWidth="1"/>
    <col min="12545" max="12545" width="38.42578125" style="391" customWidth="1"/>
    <col min="12546" max="12546" width="8.7109375" style="391" customWidth="1"/>
    <col min="12547" max="12547" width="5.85546875" style="391" customWidth="1"/>
    <col min="12548" max="12548" width="9" style="391" customWidth="1"/>
    <col min="12549" max="12550" width="8.42578125" style="391" customWidth="1"/>
    <col min="12551" max="12551" width="23.42578125" style="391" customWidth="1"/>
    <col min="12552" max="12552" width="2.7109375" style="391" customWidth="1"/>
    <col min="12553" max="12748" width="11" style="391" customWidth="1"/>
    <col min="12749" max="12797" width="11" style="391"/>
    <col min="12798" max="12798" width="38.85546875" style="391" customWidth="1"/>
    <col min="12799" max="12799" width="13" style="391" customWidth="1"/>
    <col min="12800" max="12800" width="14.42578125" style="391" customWidth="1"/>
    <col min="12801" max="12801" width="38.42578125" style="391" customWidth="1"/>
    <col min="12802" max="12802" width="8.7109375" style="391" customWidth="1"/>
    <col min="12803" max="12803" width="5.85546875" style="391" customWidth="1"/>
    <col min="12804" max="12804" width="9" style="391" customWidth="1"/>
    <col min="12805" max="12806" width="8.42578125" style="391" customWidth="1"/>
    <col min="12807" max="12807" width="23.42578125" style="391" customWidth="1"/>
    <col min="12808" max="12808" width="2.7109375" style="391" customWidth="1"/>
    <col min="12809" max="13004" width="11" style="391" customWidth="1"/>
    <col min="13005" max="13053" width="11" style="391"/>
    <col min="13054" max="13054" width="38.85546875" style="391" customWidth="1"/>
    <col min="13055" max="13055" width="13" style="391" customWidth="1"/>
    <col min="13056" max="13056" width="14.42578125" style="391" customWidth="1"/>
    <col min="13057" max="13057" width="38.42578125" style="391" customWidth="1"/>
    <col min="13058" max="13058" width="8.7109375" style="391" customWidth="1"/>
    <col min="13059" max="13059" width="5.85546875" style="391" customWidth="1"/>
    <col min="13060" max="13060" width="9" style="391" customWidth="1"/>
    <col min="13061" max="13062" width="8.42578125" style="391" customWidth="1"/>
    <col min="13063" max="13063" width="23.42578125" style="391" customWidth="1"/>
    <col min="13064" max="13064" width="2.7109375" style="391" customWidth="1"/>
    <col min="13065" max="13260" width="11" style="391" customWidth="1"/>
    <col min="13261" max="13309" width="11" style="391"/>
    <col min="13310" max="13310" width="38.85546875" style="391" customWidth="1"/>
    <col min="13311" max="13311" width="13" style="391" customWidth="1"/>
    <col min="13312" max="13312" width="14.42578125" style="391" customWidth="1"/>
    <col min="13313" max="13313" width="38.42578125" style="391" customWidth="1"/>
    <col min="13314" max="13314" width="8.7109375" style="391" customWidth="1"/>
    <col min="13315" max="13315" width="5.85546875" style="391" customWidth="1"/>
    <col min="13316" max="13316" width="9" style="391" customWidth="1"/>
    <col min="13317" max="13318" width="8.42578125" style="391" customWidth="1"/>
    <col min="13319" max="13319" width="23.42578125" style="391" customWidth="1"/>
    <col min="13320" max="13320" width="2.7109375" style="391" customWidth="1"/>
    <col min="13321" max="13516" width="11" style="391" customWidth="1"/>
    <col min="13517" max="13565" width="11" style="391"/>
    <col min="13566" max="13566" width="38.85546875" style="391" customWidth="1"/>
    <col min="13567" max="13567" width="13" style="391" customWidth="1"/>
    <col min="13568" max="13568" width="14.42578125" style="391" customWidth="1"/>
    <col min="13569" max="13569" width="38.42578125" style="391" customWidth="1"/>
    <col min="13570" max="13570" width="8.7109375" style="391" customWidth="1"/>
    <col min="13571" max="13571" width="5.85546875" style="391" customWidth="1"/>
    <col min="13572" max="13572" width="9" style="391" customWidth="1"/>
    <col min="13573" max="13574" width="8.42578125" style="391" customWidth="1"/>
    <col min="13575" max="13575" width="23.42578125" style="391" customWidth="1"/>
    <col min="13576" max="13576" width="2.7109375" style="391" customWidth="1"/>
    <col min="13577" max="13772" width="11" style="391" customWidth="1"/>
    <col min="13773" max="13821" width="11" style="391"/>
    <col min="13822" max="13822" width="38.85546875" style="391" customWidth="1"/>
    <col min="13823" max="13823" width="13" style="391" customWidth="1"/>
    <col min="13824" max="13824" width="14.42578125" style="391" customWidth="1"/>
    <col min="13825" max="13825" width="38.42578125" style="391" customWidth="1"/>
    <col min="13826" max="13826" width="8.7109375" style="391" customWidth="1"/>
    <col min="13827" max="13827" width="5.85546875" style="391" customWidth="1"/>
    <col min="13828" max="13828" width="9" style="391" customWidth="1"/>
    <col min="13829" max="13830" width="8.42578125" style="391" customWidth="1"/>
    <col min="13831" max="13831" width="23.42578125" style="391" customWidth="1"/>
    <col min="13832" max="13832" width="2.7109375" style="391" customWidth="1"/>
    <col min="13833" max="14028" width="11" style="391" customWidth="1"/>
    <col min="14029" max="14077" width="11" style="391"/>
    <col min="14078" max="14078" width="38.85546875" style="391" customWidth="1"/>
    <col min="14079" max="14079" width="13" style="391" customWidth="1"/>
    <col min="14080" max="14080" width="14.42578125" style="391" customWidth="1"/>
    <col min="14081" max="14081" width="38.42578125" style="391" customWidth="1"/>
    <col min="14082" max="14082" width="8.7109375" style="391" customWidth="1"/>
    <col min="14083" max="14083" width="5.85546875" style="391" customWidth="1"/>
    <col min="14084" max="14084" width="9" style="391" customWidth="1"/>
    <col min="14085" max="14086" width="8.42578125" style="391" customWidth="1"/>
    <col min="14087" max="14087" width="23.42578125" style="391" customWidth="1"/>
    <col min="14088" max="14088" width="2.7109375" style="391" customWidth="1"/>
    <col min="14089" max="14284" width="11" style="391" customWidth="1"/>
    <col min="14285" max="14333" width="11" style="391"/>
    <col min="14334" max="14334" width="38.85546875" style="391" customWidth="1"/>
    <col min="14335" max="14335" width="13" style="391" customWidth="1"/>
    <col min="14336" max="14336" width="14.42578125" style="391" customWidth="1"/>
    <col min="14337" max="14337" width="38.42578125" style="391" customWidth="1"/>
    <col min="14338" max="14338" width="8.7109375" style="391" customWidth="1"/>
    <col min="14339" max="14339" width="5.85546875" style="391" customWidth="1"/>
    <col min="14340" max="14340" width="9" style="391" customWidth="1"/>
    <col min="14341" max="14342" width="8.42578125" style="391" customWidth="1"/>
    <col min="14343" max="14343" width="23.42578125" style="391" customWidth="1"/>
    <col min="14344" max="14344" width="2.7109375" style="391" customWidth="1"/>
    <col min="14345" max="14540" width="11" style="391" customWidth="1"/>
    <col min="14541" max="14589" width="11" style="391"/>
    <col min="14590" max="14590" width="38.85546875" style="391" customWidth="1"/>
    <col min="14591" max="14591" width="13" style="391" customWidth="1"/>
    <col min="14592" max="14592" width="14.42578125" style="391" customWidth="1"/>
    <col min="14593" max="14593" width="38.42578125" style="391" customWidth="1"/>
    <col min="14594" max="14594" width="8.7109375" style="391" customWidth="1"/>
    <col min="14595" max="14595" width="5.85546875" style="391" customWidth="1"/>
    <col min="14596" max="14596" width="9" style="391" customWidth="1"/>
    <col min="14597" max="14598" width="8.42578125" style="391" customWidth="1"/>
    <col min="14599" max="14599" width="23.42578125" style="391" customWidth="1"/>
    <col min="14600" max="14600" width="2.7109375" style="391" customWidth="1"/>
    <col min="14601" max="14796" width="11" style="391" customWidth="1"/>
    <col min="14797" max="14845" width="11" style="391"/>
    <col min="14846" max="14846" width="38.85546875" style="391" customWidth="1"/>
    <col min="14847" max="14847" width="13" style="391" customWidth="1"/>
    <col min="14848" max="14848" width="14.42578125" style="391" customWidth="1"/>
    <col min="14849" max="14849" width="38.42578125" style="391" customWidth="1"/>
    <col min="14850" max="14850" width="8.7109375" style="391" customWidth="1"/>
    <col min="14851" max="14851" width="5.85546875" style="391" customWidth="1"/>
    <col min="14852" max="14852" width="9" style="391" customWidth="1"/>
    <col min="14853" max="14854" width="8.42578125" style="391" customWidth="1"/>
    <col min="14855" max="14855" width="23.42578125" style="391" customWidth="1"/>
    <col min="14856" max="14856" width="2.7109375" style="391" customWidth="1"/>
    <col min="14857" max="15052" width="11" style="391" customWidth="1"/>
    <col min="15053" max="15101" width="11" style="391"/>
    <col min="15102" max="15102" width="38.85546875" style="391" customWidth="1"/>
    <col min="15103" max="15103" width="13" style="391" customWidth="1"/>
    <col min="15104" max="15104" width="14.42578125" style="391" customWidth="1"/>
    <col min="15105" max="15105" width="38.42578125" style="391" customWidth="1"/>
    <col min="15106" max="15106" width="8.7109375" style="391" customWidth="1"/>
    <col min="15107" max="15107" width="5.85546875" style="391" customWidth="1"/>
    <col min="15108" max="15108" width="9" style="391" customWidth="1"/>
    <col min="15109" max="15110" width="8.42578125" style="391" customWidth="1"/>
    <col min="15111" max="15111" width="23.42578125" style="391" customWidth="1"/>
    <col min="15112" max="15112" width="2.7109375" style="391" customWidth="1"/>
    <col min="15113" max="15308" width="11" style="391" customWidth="1"/>
    <col min="15309" max="15357" width="11" style="391"/>
    <col min="15358" max="15358" width="38.85546875" style="391" customWidth="1"/>
    <col min="15359" max="15359" width="13" style="391" customWidth="1"/>
    <col min="15360" max="15360" width="14.42578125" style="391" customWidth="1"/>
    <col min="15361" max="15361" width="38.42578125" style="391" customWidth="1"/>
    <col min="15362" max="15362" width="8.7109375" style="391" customWidth="1"/>
    <col min="15363" max="15363" width="5.85546875" style="391" customWidth="1"/>
    <col min="15364" max="15364" width="9" style="391" customWidth="1"/>
    <col min="15365" max="15366" width="8.42578125" style="391" customWidth="1"/>
    <col min="15367" max="15367" width="23.42578125" style="391" customWidth="1"/>
    <col min="15368" max="15368" width="2.7109375" style="391" customWidth="1"/>
    <col min="15369" max="15564" width="11" style="391" customWidth="1"/>
    <col min="15565" max="15613" width="11" style="391"/>
    <col min="15614" max="15614" width="38.85546875" style="391" customWidth="1"/>
    <col min="15615" max="15615" width="13" style="391" customWidth="1"/>
    <col min="15616" max="15616" width="14.42578125" style="391" customWidth="1"/>
    <col min="15617" max="15617" width="38.42578125" style="391" customWidth="1"/>
    <col min="15618" max="15618" width="8.7109375" style="391" customWidth="1"/>
    <col min="15619" max="15619" width="5.85546875" style="391" customWidth="1"/>
    <col min="15620" max="15620" width="9" style="391" customWidth="1"/>
    <col min="15621" max="15622" width="8.42578125" style="391" customWidth="1"/>
    <col min="15623" max="15623" width="23.42578125" style="391" customWidth="1"/>
    <col min="15624" max="15624" width="2.7109375" style="391" customWidth="1"/>
    <col min="15625" max="15820" width="11" style="391" customWidth="1"/>
    <col min="15821" max="15869" width="11" style="391"/>
    <col min="15870" max="15870" width="38.85546875" style="391" customWidth="1"/>
    <col min="15871" max="15871" width="13" style="391" customWidth="1"/>
    <col min="15872" max="15872" width="14.42578125" style="391" customWidth="1"/>
    <col min="15873" max="15873" width="38.42578125" style="391" customWidth="1"/>
    <col min="15874" max="15874" width="8.7109375" style="391" customWidth="1"/>
    <col min="15875" max="15875" width="5.85546875" style="391" customWidth="1"/>
    <col min="15876" max="15876" width="9" style="391" customWidth="1"/>
    <col min="15877" max="15878" width="8.42578125" style="391" customWidth="1"/>
    <col min="15879" max="15879" width="23.42578125" style="391" customWidth="1"/>
    <col min="15880" max="15880" width="2.7109375" style="391" customWidth="1"/>
    <col min="15881" max="16076" width="11" style="391" customWidth="1"/>
    <col min="16077" max="16125" width="11" style="391"/>
    <col min="16126" max="16126" width="38.85546875" style="391" customWidth="1"/>
    <col min="16127" max="16127" width="13" style="391" customWidth="1"/>
    <col min="16128" max="16128" width="14.42578125" style="391" customWidth="1"/>
    <col min="16129" max="16129" width="38.42578125" style="391" customWidth="1"/>
    <col min="16130" max="16130" width="8.7109375" style="391" customWidth="1"/>
    <col min="16131" max="16131" width="5.85546875" style="391" customWidth="1"/>
    <col min="16132" max="16132" width="9" style="391" customWidth="1"/>
    <col min="16133" max="16134" width="8.42578125" style="391" customWidth="1"/>
    <col min="16135" max="16135" width="23.42578125" style="391" customWidth="1"/>
    <col min="16136" max="16136" width="2.7109375" style="391" customWidth="1"/>
    <col min="16137" max="16332" width="11" style="391" customWidth="1"/>
    <col min="16333" max="16384" width="11" style="391"/>
  </cols>
  <sheetData>
    <row r="1" spans="1:7" ht="24.75" customHeight="1">
      <c r="A1" s="1" t="s">
        <v>0</v>
      </c>
      <c r="B1" s="529"/>
      <c r="C1" s="392" t="s">
        <v>1</v>
      </c>
      <c r="D1" s="530"/>
    </row>
    <row r="2" spans="1:7" ht="18.95" customHeight="1">
      <c r="A2" s="530"/>
      <c r="B2" s="529"/>
      <c r="C2" s="530"/>
      <c r="D2" s="530"/>
      <c r="E2" s="393"/>
    </row>
    <row r="3" spans="1:7" ht="18.95" customHeight="1">
      <c r="A3" s="863" t="s">
        <v>652</v>
      </c>
      <c r="B3" s="868"/>
      <c r="C3" s="870" t="s">
        <v>651</v>
      </c>
      <c r="D3" s="532"/>
      <c r="E3" s="532"/>
    </row>
    <row r="4" spans="1:7" ht="18.95" customHeight="1">
      <c r="A4" s="871" t="s">
        <v>515</v>
      </c>
      <c r="B4" s="872"/>
      <c r="C4" s="873"/>
      <c r="E4" s="371"/>
    </row>
    <row r="5" spans="1:7" ht="18.95" customHeight="1">
      <c r="A5" s="279"/>
      <c r="B5" s="533"/>
      <c r="D5" s="279"/>
      <c r="E5" s="279"/>
    </row>
    <row r="6" spans="1:7" ht="16.5" customHeight="1">
      <c r="A6" s="888" t="s">
        <v>867</v>
      </c>
      <c r="B6" s="517" t="s">
        <v>637</v>
      </c>
      <c r="C6" s="912" t="s">
        <v>868</v>
      </c>
      <c r="D6" s="403"/>
    </row>
    <row r="7" spans="1:7" ht="27" customHeight="1">
      <c r="A7" s="284"/>
      <c r="B7" s="534" t="s">
        <v>638</v>
      </c>
      <c r="D7" s="403"/>
      <c r="E7" s="360"/>
      <c r="F7" s="290"/>
      <c r="G7" s="351"/>
    </row>
    <row r="8" spans="1:7" ht="13.5" customHeight="1">
      <c r="A8" s="458"/>
      <c r="B8" s="304"/>
      <c r="D8" s="403"/>
      <c r="E8" s="351"/>
      <c r="F8" s="400"/>
      <c r="G8" s="351"/>
    </row>
    <row r="9" spans="1:7" ht="15" customHeight="1">
      <c r="A9" s="179" t="s">
        <v>18</v>
      </c>
      <c r="B9" s="895">
        <f>B10+B11+B12+B13+B14+B15+B16+B17</f>
        <v>778</v>
      </c>
      <c r="C9" s="459" t="s">
        <v>19</v>
      </c>
      <c r="D9" s="536"/>
      <c r="E9" s="536"/>
      <c r="F9" s="536"/>
    </row>
    <row r="10" spans="1:7" s="421" customFormat="1" ht="15" customHeight="1">
      <c r="A10" s="192" t="s">
        <v>20</v>
      </c>
      <c r="B10" s="896">
        <v>72</v>
      </c>
      <c r="C10" s="460" t="s">
        <v>21</v>
      </c>
      <c r="D10" s="536"/>
      <c r="E10" s="536"/>
      <c r="F10" s="536"/>
    </row>
    <row r="11" spans="1:7" s="421" customFormat="1" ht="15" customHeight="1">
      <c r="A11" s="192" t="s">
        <v>22</v>
      </c>
      <c r="B11" s="896">
        <v>46</v>
      </c>
      <c r="C11" s="460" t="s">
        <v>23</v>
      </c>
      <c r="D11" s="536"/>
      <c r="E11" s="537"/>
      <c r="F11" s="404"/>
    </row>
    <row r="12" spans="1:7" ht="15" customHeight="1">
      <c r="A12" s="295" t="s">
        <v>24</v>
      </c>
      <c r="B12" s="896">
        <v>20</v>
      </c>
      <c r="C12" s="460" t="s">
        <v>25</v>
      </c>
      <c r="D12" s="279"/>
      <c r="E12" s="279"/>
      <c r="F12" s="279"/>
    </row>
    <row r="13" spans="1:7" ht="15" customHeight="1">
      <c r="A13" s="462" t="s">
        <v>26</v>
      </c>
      <c r="B13" s="896">
        <v>106</v>
      </c>
      <c r="C13" s="460" t="s">
        <v>27</v>
      </c>
      <c r="D13" s="421"/>
      <c r="E13" s="421"/>
      <c r="F13" s="287"/>
    </row>
    <row r="14" spans="1:7" ht="15" customHeight="1">
      <c r="A14" s="462" t="s">
        <v>346</v>
      </c>
      <c r="B14" s="896">
        <v>93</v>
      </c>
      <c r="C14" s="460" t="s">
        <v>35</v>
      </c>
      <c r="D14" s="538"/>
      <c r="E14" s="538"/>
      <c r="F14" s="538"/>
    </row>
    <row r="15" spans="1:7" s="360" customFormat="1" ht="15" customHeight="1">
      <c r="A15" s="462" t="s">
        <v>28</v>
      </c>
      <c r="B15" s="896">
        <v>41</v>
      </c>
      <c r="C15" s="460" t="s">
        <v>29</v>
      </c>
      <c r="D15" s="538"/>
      <c r="E15" s="538"/>
      <c r="F15" s="538"/>
    </row>
    <row r="16" spans="1:7" ht="15" customHeight="1">
      <c r="A16" s="462" t="s">
        <v>347</v>
      </c>
      <c r="B16" s="896">
        <v>260</v>
      </c>
      <c r="C16" s="460" t="s">
        <v>31</v>
      </c>
      <c r="D16" s="538"/>
      <c r="E16" s="538"/>
      <c r="F16" s="538"/>
    </row>
    <row r="17" spans="1:6" ht="15" customHeight="1">
      <c r="A17" s="462" t="s">
        <v>348</v>
      </c>
      <c r="B17" s="896">
        <v>140</v>
      </c>
      <c r="C17" s="460" t="s">
        <v>33</v>
      </c>
      <c r="D17" s="538"/>
      <c r="E17" s="538"/>
      <c r="F17" s="538"/>
    </row>
    <row r="18" spans="1:6" ht="15" customHeight="1">
      <c r="A18" s="185" t="s">
        <v>36</v>
      </c>
      <c r="B18" s="895">
        <f>B19+B20+B21+B22+B23+B24+B25+B26</f>
        <v>902</v>
      </c>
      <c r="C18" s="464" t="s">
        <v>37</v>
      </c>
      <c r="D18" s="538"/>
      <c r="E18" s="538"/>
      <c r="F18" s="538"/>
    </row>
    <row r="19" spans="1:6" ht="15" customHeight="1">
      <c r="A19" s="192" t="s">
        <v>38</v>
      </c>
      <c r="B19" s="896">
        <v>147</v>
      </c>
      <c r="C19" s="465" t="s">
        <v>39</v>
      </c>
      <c r="D19" s="538"/>
      <c r="E19" s="538"/>
      <c r="F19" s="538"/>
    </row>
    <row r="20" spans="1:6" ht="15" customHeight="1">
      <c r="A20" s="192" t="s">
        <v>40</v>
      </c>
      <c r="B20" s="896">
        <v>46</v>
      </c>
      <c r="C20" s="465" t="s">
        <v>41</v>
      </c>
      <c r="D20" s="538"/>
      <c r="E20" s="538"/>
      <c r="F20" s="538"/>
    </row>
    <row r="21" spans="1:6" ht="15" customHeight="1">
      <c r="A21" s="192" t="s">
        <v>42</v>
      </c>
      <c r="B21" s="896">
        <v>17</v>
      </c>
      <c r="C21" s="465" t="s">
        <v>43</v>
      </c>
      <c r="D21" s="538"/>
      <c r="E21" s="538"/>
      <c r="F21" s="538"/>
    </row>
    <row r="22" spans="1:6" ht="15" customHeight="1">
      <c r="A22" s="192" t="s">
        <v>44</v>
      </c>
      <c r="B22" s="896">
        <v>48</v>
      </c>
      <c r="C22" s="460" t="s">
        <v>45</v>
      </c>
      <c r="D22" s="538"/>
      <c r="E22" s="538"/>
      <c r="F22" s="538"/>
    </row>
    <row r="23" spans="1:6" ht="15" customHeight="1">
      <c r="A23" s="192" t="s">
        <v>46</v>
      </c>
      <c r="B23" s="896">
        <v>23</v>
      </c>
      <c r="C23" s="465" t="s">
        <v>47</v>
      </c>
      <c r="D23" s="538"/>
      <c r="E23" s="538"/>
      <c r="F23" s="538"/>
    </row>
    <row r="24" spans="1:6" ht="15" customHeight="1">
      <c r="A24" s="192" t="s">
        <v>48</v>
      </c>
      <c r="B24" s="896">
        <v>242</v>
      </c>
      <c r="C24" s="465" t="s">
        <v>49</v>
      </c>
      <c r="D24" s="538"/>
      <c r="E24" s="538"/>
      <c r="F24" s="538"/>
    </row>
    <row r="25" spans="1:6" ht="15" customHeight="1">
      <c r="A25" s="192" t="s">
        <v>50</v>
      </c>
      <c r="B25" s="897">
        <v>312</v>
      </c>
      <c r="C25" s="465" t="s">
        <v>51</v>
      </c>
      <c r="D25" s="538"/>
      <c r="E25" s="538"/>
      <c r="F25" s="538"/>
    </row>
    <row r="26" spans="1:6" ht="15" customHeight="1">
      <c r="A26" s="192" t="s">
        <v>52</v>
      </c>
      <c r="B26" s="896">
        <v>67</v>
      </c>
      <c r="C26" s="465" t="s">
        <v>53</v>
      </c>
      <c r="D26" s="538"/>
      <c r="E26" s="538"/>
      <c r="F26" s="538"/>
    </row>
    <row r="27" spans="1:6" ht="15" customHeight="1">
      <c r="A27" s="179" t="s">
        <v>54</v>
      </c>
      <c r="B27" s="895">
        <f>B28+B29+B30+B31+B32+B33+B34+B35+B36</f>
        <v>1330</v>
      </c>
      <c r="C27" s="459" t="s">
        <v>55</v>
      </c>
      <c r="D27" s="538"/>
      <c r="E27" s="538"/>
      <c r="F27" s="538"/>
    </row>
    <row r="28" spans="1:6" ht="15" customHeight="1">
      <c r="A28" s="466" t="s">
        <v>58</v>
      </c>
      <c r="B28" s="896">
        <v>19</v>
      </c>
      <c r="C28" s="460" t="s">
        <v>59</v>
      </c>
      <c r="D28" s="538"/>
      <c r="E28" s="538"/>
      <c r="F28" s="538"/>
    </row>
    <row r="29" spans="1:6" ht="15" customHeight="1">
      <c r="A29" s="189" t="s">
        <v>60</v>
      </c>
      <c r="B29" s="896">
        <v>70</v>
      </c>
      <c r="C29" s="460" t="s">
        <v>61</v>
      </c>
      <c r="D29" s="538"/>
      <c r="E29" s="538"/>
      <c r="F29" s="538"/>
    </row>
    <row r="30" spans="1:6" ht="15" customHeight="1">
      <c r="A30" s="467" t="s">
        <v>62</v>
      </c>
      <c r="B30" s="897">
        <v>566</v>
      </c>
      <c r="C30" s="460" t="s">
        <v>63</v>
      </c>
      <c r="D30" s="538"/>
      <c r="E30" s="538"/>
      <c r="F30" s="538"/>
    </row>
    <row r="31" spans="1:6" ht="15" customHeight="1">
      <c r="A31" s="192" t="s">
        <v>64</v>
      </c>
      <c r="B31" s="896">
        <v>47</v>
      </c>
      <c r="C31" s="460" t="s">
        <v>797</v>
      </c>
      <c r="D31" s="538"/>
      <c r="E31" s="538"/>
      <c r="F31" s="538"/>
    </row>
    <row r="32" spans="1:6" ht="15" customHeight="1">
      <c r="A32" s="189" t="s">
        <v>56</v>
      </c>
      <c r="B32" s="896">
        <v>332</v>
      </c>
      <c r="C32" s="460" t="s">
        <v>57</v>
      </c>
      <c r="D32" s="538"/>
      <c r="E32" s="538"/>
      <c r="F32" s="538"/>
    </row>
    <row r="33" spans="1:6" ht="15" customHeight="1">
      <c r="A33" s="468" t="s">
        <v>71</v>
      </c>
      <c r="B33" s="896">
        <v>34</v>
      </c>
      <c r="C33" s="460" t="s">
        <v>72</v>
      </c>
      <c r="D33" s="538"/>
      <c r="E33" s="538"/>
      <c r="F33" s="538"/>
    </row>
    <row r="34" spans="1:6" ht="15" customHeight="1">
      <c r="A34" s="192" t="s">
        <v>65</v>
      </c>
      <c r="B34" s="896">
        <v>84</v>
      </c>
      <c r="C34" s="460" t="s">
        <v>66</v>
      </c>
      <c r="D34" s="538"/>
      <c r="E34" s="538"/>
      <c r="F34" s="538"/>
    </row>
    <row r="35" spans="1:6" ht="15" customHeight="1">
      <c r="A35" s="192" t="s">
        <v>67</v>
      </c>
      <c r="B35" s="896">
        <v>70</v>
      </c>
      <c r="C35" s="460" t="s">
        <v>68</v>
      </c>
      <c r="D35" s="538"/>
      <c r="E35" s="538"/>
      <c r="F35" s="538"/>
    </row>
    <row r="36" spans="1:6" ht="15" customHeight="1">
      <c r="A36" s="192" t="s">
        <v>69</v>
      </c>
      <c r="B36" s="896">
        <v>108</v>
      </c>
      <c r="C36" s="460" t="s">
        <v>70</v>
      </c>
      <c r="D36" s="538"/>
      <c r="E36" s="538"/>
      <c r="F36" s="538"/>
    </row>
    <row r="37" spans="1:6" ht="15" customHeight="1">
      <c r="A37" s="190" t="s">
        <v>73</v>
      </c>
      <c r="B37" s="895">
        <f>B38+B39+B40+B41+B42+B43+B44</f>
        <v>1590</v>
      </c>
      <c r="C37" s="459" t="s">
        <v>74</v>
      </c>
      <c r="D37" s="538"/>
      <c r="E37" s="538"/>
      <c r="F37" s="538"/>
    </row>
    <row r="38" spans="1:6" ht="15" customHeight="1">
      <c r="A38" s="466" t="s">
        <v>75</v>
      </c>
      <c r="B38" s="896">
        <v>411</v>
      </c>
      <c r="C38" s="465" t="s">
        <v>76</v>
      </c>
      <c r="D38" s="538"/>
      <c r="E38" s="538"/>
      <c r="F38" s="538"/>
    </row>
    <row r="39" spans="1:6" ht="15" customHeight="1">
      <c r="A39" s="466" t="s">
        <v>77</v>
      </c>
      <c r="B39" s="896">
        <v>173</v>
      </c>
      <c r="C39" s="460" t="s">
        <v>78</v>
      </c>
      <c r="D39" s="538"/>
      <c r="E39" s="538"/>
      <c r="F39" s="538"/>
    </row>
    <row r="40" spans="1:6" ht="15" customHeight="1">
      <c r="A40" s="466" t="s">
        <v>79</v>
      </c>
      <c r="B40" s="897">
        <v>232</v>
      </c>
      <c r="C40" s="460" t="s">
        <v>80</v>
      </c>
      <c r="D40" s="538"/>
      <c r="E40" s="538"/>
      <c r="F40" s="538"/>
    </row>
    <row r="41" spans="1:6" ht="15" customHeight="1">
      <c r="A41" s="466" t="s">
        <v>81</v>
      </c>
      <c r="B41" s="897">
        <v>354</v>
      </c>
      <c r="C41" s="460" t="s">
        <v>82</v>
      </c>
      <c r="D41" s="538"/>
      <c r="E41" s="538"/>
      <c r="F41" s="538"/>
    </row>
    <row r="42" spans="1:6" ht="15" customHeight="1">
      <c r="A42" s="466" t="s">
        <v>83</v>
      </c>
      <c r="B42" s="896">
        <v>93</v>
      </c>
      <c r="C42" s="465" t="s">
        <v>84</v>
      </c>
      <c r="D42" s="538"/>
      <c r="E42" s="538"/>
      <c r="F42" s="538"/>
    </row>
    <row r="43" spans="1:6" ht="15" customHeight="1">
      <c r="A43" s="466" t="s">
        <v>85</v>
      </c>
      <c r="B43" s="896">
        <v>11</v>
      </c>
      <c r="C43" s="465" t="s">
        <v>86</v>
      </c>
      <c r="D43" s="538"/>
      <c r="E43" s="538"/>
      <c r="F43" s="538"/>
    </row>
    <row r="44" spans="1:6" ht="15" customHeight="1">
      <c r="A44" s="466" t="s">
        <v>87</v>
      </c>
      <c r="B44" s="896">
        <v>316</v>
      </c>
      <c r="C44" s="460" t="s">
        <v>88</v>
      </c>
      <c r="D44" s="538"/>
      <c r="E44" s="538"/>
      <c r="F44" s="538"/>
    </row>
    <row r="45" spans="1:6" ht="15" customHeight="1">
      <c r="A45" s="191" t="s">
        <v>89</v>
      </c>
      <c r="B45" s="895">
        <f>B46+B47+B48+B49+B50</f>
        <v>632</v>
      </c>
      <c r="C45" s="459" t="s">
        <v>90</v>
      </c>
    </row>
    <row r="46" spans="1:6" ht="15" customHeight="1">
      <c r="A46" s="192" t="s">
        <v>91</v>
      </c>
      <c r="B46" s="896">
        <v>53</v>
      </c>
      <c r="C46" s="460" t="s">
        <v>92</v>
      </c>
      <c r="D46" s="538"/>
      <c r="E46" s="538"/>
      <c r="F46" s="538"/>
    </row>
    <row r="47" spans="1:6" ht="15" customHeight="1">
      <c r="A47" s="466" t="s">
        <v>93</v>
      </c>
      <c r="B47" s="896">
        <v>166</v>
      </c>
      <c r="C47" s="460" t="s">
        <v>94</v>
      </c>
      <c r="D47" s="538"/>
      <c r="E47" s="538"/>
      <c r="F47" s="538"/>
    </row>
    <row r="48" spans="1:6" ht="15" customHeight="1">
      <c r="A48" s="466" t="s">
        <v>95</v>
      </c>
      <c r="B48" s="896">
        <v>120</v>
      </c>
      <c r="C48" s="460" t="s">
        <v>96</v>
      </c>
      <c r="D48" s="538"/>
      <c r="E48" s="538"/>
      <c r="F48" s="538"/>
    </row>
    <row r="49" spans="1:6" ht="15" customHeight="1">
      <c r="A49" s="466" t="s">
        <v>97</v>
      </c>
      <c r="B49" s="896">
        <v>72</v>
      </c>
      <c r="C49" s="460" t="s">
        <v>98</v>
      </c>
      <c r="D49" s="538"/>
      <c r="E49" s="538"/>
      <c r="F49" s="538"/>
    </row>
    <row r="50" spans="1:6" ht="15" customHeight="1">
      <c r="A50" s="466" t="s">
        <v>99</v>
      </c>
      <c r="B50" s="896">
        <v>221</v>
      </c>
      <c r="C50" s="465" t="s">
        <v>100</v>
      </c>
      <c r="D50" s="539"/>
      <c r="E50" s="539"/>
      <c r="F50" s="539"/>
    </row>
    <row r="51" spans="1:6" ht="12.95" customHeight="1">
      <c r="A51" s="301"/>
      <c r="B51" s="422"/>
      <c r="C51" s="470"/>
      <c r="D51" s="360"/>
      <c r="E51" s="360"/>
      <c r="F51" s="360"/>
    </row>
    <row r="52" spans="1:6" s="279" customFormat="1" ht="12.95" customHeight="1">
      <c r="A52" s="301"/>
      <c r="B52" s="540"/>
      <c r="C52" s="470"/>
    </row>
    <row r="53" spans="1:6" s="279" customFormat="1" ht="12.95" customHeight="1">
      <c r="A53" s="301"/>
      <c r="B53" s="540"/>
      <c r="C53" s="470"/>
      <c r="D53" s="703"/>
      <c r="E53" s="703"/>
      <c r="F53" s="703"/>
    </row>
    <row r="54" spans="1:6" ht="12.75" customHeight="1">
      <c r="A54" s="301"/>
      <c r="B54" s="540"/>
      <c r="C54" s="470"/>
    </row>
    <row r="55" spans="1:6" ht="12.75" customHeight="1">
      <c r="A55" s="301"/>
      <c r="B55" s="540"/>
      <c r="C55" s="470"/>
    </row>
    <row r="56" spans="1:6" ht="12" customHeight="1"/>
    <row r="57" spans="1:6" ht="14.25" customHeight="1"/>
    <row r="58" spans="1:6" ht="15" customHeight="1"/>
    <row r="59" spans="1:6" ht="15" customHeight="1">
      <c r="A59" s="353"/>
    </row>
    <row r="60" spans="1:6" ht="15" customHeight="1">
      <c r="A60" s="1" t="s">
        <v>0</v>
      </c>
      <c r="B60" s="529"/>
      <c r="C60" s="392" t="s">
        <v>1</v>
      </c>
    </row>
    <row r="61" spans="1:6" ht="20.25" customHeight="1">
      <c r="A61" s="530"/>
      <c r="B61" s="529"/>
      <c r="C61" s="530"/>
    </row>
    <row r="62" spans="1:6" ht="20.25" customHeight="1">
      <c r="A62" s="863" t="s">
        <v>652</v>
      </c>
      <c r="B62" s="868"/>
      <c r="C62" s="870" t="s">
        <v>653</v>
      </c>
    </row>
    <row r="63" spans="1:6" ht="20.25" customHeight="1">
      <c r="A63" s="871" t="s">
        <v>642</v>
      </c>
      <c r="B63" s="872"/>
      <c r="C63" s="873" t="s">
        <v>643</v>
      </c>
    </row>
    <row r="64" spans="1:6" ht="20.25" customHeight="1">
      <c r="A64" s="279"/>
      <c r="B64" s="533"/>
    </row>
    <row r="65" spans="1:3" ht="20.25" customHeight="1">
      <c r="A65" s="888" t="s">
        <v>867</v>
      </c>
      <c r="B65" s="517" t="s">
        <v>637</v>
      </c>
      <c r="C65" s="912" t="s">
        <v>868</v>
      </c>
    </row>
    <row r="66" spans="1:3" ht="20.25" customHeight="1">
      <c r="A66" s="284"/>
      <c r="B66" s="534" t="s">
        <v>638</v>
      </c>
      <c r="C66" s="351"/>
    </row>
    <row r="67" spans="1:3" ht="20.25" customHeight="1">
      <c r="A67" s="458"/>
      <c r="B67" s="458"/>
      <c r="C67" s="351"/>
    </row>
    <row r="68" spans="1:3" ht="14.25" customHeight="1">
      <c r="A68" s="306" t="s">
        <v>101</v>
      </c>
      <c r="B68" s="542">
        <f>B69+B70+B71+B72+B73+B74+B75+B76+B77+B78+B79+B80+B81+B82+B83+B84</f>
        <v>2720</v>
      </c>
      <c r="C68" s="307" t="s">
        <v>102</v>
      </c>
    </row>
    <row r="69" spans="1:3" ht="14.25" customHeight="1">
      <c r="A69" s="761" t="s">
        <v>690</v>
      </c>
      <c r="B69" s="752">
        <v>187</v>
      </c>
      <c r="C69" s="762" t="s">
        <v>707</v>
      </c>
    </row>
    <row r="70" spans="1:3" ht="14.25" customHeight="1">
      <c r="A70" s="761" t="s">
        <v>691</v>
      </c>
      <c r="B70" s="752">
        <v>218</v>
      </c>
      <c r="C70" s="762" t="s">
        <v>706</v>
      </c>
    </row>
    <row r="71" spans="1:3" ht="14.25" customHeight="1">
      <c r="A71" s="761" t="s">
        <v>692</v>
      </c>
      <c r="B71" s="752">
        <v>94</v>
      </c>
      <c r="C71" s="763" t="s">
        <v>708</v>
      </c>
    </row>
    <row r="72" spans="1:3" ht="14.25" customHeight="1">
      <c r="A72" s="761" t="s">
        <v>693</v>
      </c>
      <c r="B72" s="752">
        <v>63</v>
      </c>
      <c r="C72" s="762" t="s">
        <v>709</v>
      </c>
    </row>
    <row r="73" spans="1:3" ht="14.25" customHeight="1">
      <c r="A73" s="761" t="s">
        <v>694</v>
      </c>
      <c r="B73" s="752">
        <v>74</v>
      </c>
      <c r="C73" s="762" t="s">
        <v>710</v>
      </c>
    </row>
    <row r="74" spans="1:3" ht="14.25" customHeight="1">
      <c r="A74" s="761" t="s">
        <v>695</v>
      </c>
      <c r="B74" s="752">
        <v>280</v>
      </c>
      <c r="C74" s="762" t="s">
        <v>711</v>
      </c>
    </row>
    <row r="75" spans="1:3" ht="14.25" customHeight="1">
      <c r="A75" s="761" t="s">
        <v>696</v>
      </c>
      <c r="B75" s="752">
        <v>221</v>
      </c>
      <c r="C75" s="762" t="s">
        <v>712</v>
      </c>
    </row>
    <row r="76" spans="1:3" ht="14.25" customHeight="1">
      <c r="A76" s="761" t="s">
        <v>697</v>
      </c>
      <c r="B76" s="752">
        <v>283</v>
      </c>
      <c r="C76" s="762" t="s">
        <v>713</v>
      </c>
    </row>
    <row r="77" spans="1:3" ht="14.25" customHeight="1">
      <c r="A77" s="761" t="s">
        <v>698</v>
      </c>
      <c r="B77" s="752">
        <v>183</v>
      </c>
      <c r="C77" s="762" t="s">
        <v>714</v>
      </c>
    </row>
    <row r="78" spans="1:3" ht="14.25" customHeight="1">
      <c r="A78" s="761" t="s">
        <v>699</v>
      </c>
      <c r="B78" s="753">
        <v>111</v>
      </c>
      <c r="C78" s="762" t="s">
        <v>124</v>
      </c>
    </row>
    <row r="79" spans="1:3" ht="14.25" customHeight="1">
      <c r="A79" s="761" t="s">
        <v>700</v>
      </c>
      <c r="B79" s="752">
        <v>208</v>
      </c>
      <c r="C79" s="762" t="s">
        <v>126</v>
      </c>
    </row>
    <row r="80" spans="1:3" ht="14.25" customHeight="1">
      <c r="A80" s="761" t="s">
        <v>701</v>
      </c>
      <c r="B80" s="752">
        <v>107</v>
      </c>
      <c r="C80" s="764" t="s">
        <v>689</v>
      </c>
    </row>
    <row r="81" spans="1:3" ht="14.25" customHeight="1">
      <c r="A81" s="761" t="s">
        <v>702</v>
      </c>
      <c r="B81" s="752">
        <v>241</v>
      </c>
      <c r="C81" s="764" t="s">
        <v>128</v>
      </c>
    </row>
    <row r="82" spans="1:3" ht="14.25" customHeight="1">
      <c r="A82" s="761" t="s">
        <v>703</v>
      </c>
      <c r="B82" s="752">
        <v>161</v>
      </c>
      <c r="C82" s="762" t="s">
        <v>130</v>
      </c>
    </row>
    <row r="83" spans="1:3" ht="14.25" customHeight="1">
      <c r="A83" s="761" t="s">
        <v>704</v>
      </c>
      <c r="B83" s="752">
        <v>100</v>
      </c>
      <c r="C83" s="762" t="s">
        <v>132</v>
      </c>
    </row>
    <row r="84" spans="1:3" ht="14.25" customHeight="1">
      <c r="A84" s="761" t="s">
        <v>705</v>
      </c>
      <c r="B84" s="752">
        <v>189</v>
      </c>
      <c r="C84" s="764" t="s">
        <v>117</v>
      </c>
    </row>
    <row r="85" spans="1:3" ht="14.25" customHeight="1">
      <c r="A85" s="310" t="s">
        <v>133</v>
      </c>
      <c r="B85" s="542">
        <f>B86+B87+B88+B89+B90+B91+B92+B93</f>
        <v>1127</v>
      </c>
      <c r="C85" s="311" t="s">
        <v>134</v>
      </c>
    </row>
    <row r="86" spans="1:3" ht="14.25" customHeight="1">
      <c r="A86" s="308" t="s">
        <v>135</v>
      </c>
      <c r="B86" s="412">
        <v>76</v>
      </c>
      <c r="C86" s="309" t="s">
        <v>136</v>
      </c>
    </row>
    <row r="87" spans="1:3" ht="14.25" customHeight="1">
      <c r="A87" s="308" t="s">
        <v>137</v>
      </c>
      <c r="B87" s="412">
        <v>45</v>
      </c>
      <c r="C87" s="309" t="s">
        <v>138</v>
      </c>
    </row>
    <row r="88" spans="1:3" ht="14.25" customHeight="1">
      <c r="A88" s="308" t="s">
        <v>139</v>
      </c>
      <c r="B88" s="412">
        <v>154</v>
      </c>
      <c r="C88" s="309" t="s">
        <v>140</v>
      </c>
    </row>
    <row r="89" spans="1:3" ht="14.25" customHeight="1">
      <c r="A89" s="308" t="s">
        <v>141</v>
      </c>
      <c r="B89" s="412">
        <v>65</v>
      </c>
      <c r="C89" s="309" t="s">
        <v>142</v>
      </c>
    </row>
    <row r="90" spans="1:3" ht="14.25" customHeight="1">
      <c r="A90" s="308" t="s">
        <v>143</v>
      </c>
      <c r="B90" s="412">
        <v>532</v>
      </c>
      <c r="C90" s="309" t="s">
        <v>144</v>
      </c>
    </row>
    <row r="91" spans="1:3" ht="14.25" customHeight="1">
      <c r="A91" s="308" t="s">
        <v>145</v>
      </c>
      <c r="B91" s="412">
        <v>48</v>
      </c>
      <c r="C91" s="309" t="s">
        <v>146</v>
      </c>
    </row>
    <row r="92" spans="1:3" ht="14.25" customHeight="1">
      <c r="A92" s="308" t="s">
        <v>147</v>
      </c>
      <c r="B92" s="412">
        <v>164</v>
      </c>
      <c r="C92" s="309" t="s">
        <v>817</v>
      </c>
    </row>
    <row r="93" spans="1:3" ht="14.25" customHeight="1">
      <c r="A93" s="308" t="s">
        <v>148</v>
      </c>
      <c r="B93" s="412">
        <v>43</v>
      </c>
      <c r="C93" s="309" t="s">
        <v>149</v>
      </c>
    </row>
    <row r="94" spans="1:3" ht="14.25" customHeight="1">
      <c r="A94" s="312" t="s">
        <v>150</v>
      </c>
      <c r="B94" s="542">
        <f>B95+B96+B97+B98+B99</f>
        <v>250</v>
      </c>
      <c r="C94" s="313" t="s">
        <v>151</v>
      </c>
    </row>
    <row r="95" spans="1:3" ht="14.25" customHeight="1">
      <c r="A95" s="308" t="s">
        <v>152</v>
      </c>
      <c r="B95" s="412">
        <v>81</v>
      </c>
      <c r="C95" s="309" t="s">
        <v>153</v>
      </c>
    </row>
    <row r="96" spans="1:3" ht="14.25" customHeight="1">
      <c r="A96" s="308" t="s">
        <v>154</v>
      </c>
      <c r="B96" s="412">
        <v>42</v>
      </c>
      <c r="C96" s="309" t="s">
        <v>155</v>
      </c>
    </row>
    <row r="97" spans="1:3" ht="14.25" customHeight="1">
      <c r="A97" s="308" t="s">
        <v>156</v>
      </c>
      <c r="B97" s="412">
        <v>56</v>
      </c>
      <c r="C97" s="309" t="s">
        <v>157</v>
      </c>
    </row>
    <row r="98" spans="1:3" ht="14.25" customHeight="1">
      <c r="A98" s="308" t="s">
        <v>158</v>
      </c>
      <c r="B98" s="412">
        <v>29</v>
      </c>
      <c r="C98" s="309" t="s">
        <v>159</v>
      </c>
    </row>
    <row r="99" spans="1:3" ht="14.25" customHeight="1">
      <c r="A99" s="308" t="s">
        <v>160</v>
      </c>
      <c r="B99" s="412">
        <v>42</v>
      </c>
      <c r="C99" s="309" t="s">
        <v>161</v>
      </c>
    </row>
    <row r="100" spans="1:3" ht="14.25" customHeight="1">
      <c r="A100" s="310" t="s">
        <v>162</v>
      </c>
      <c r="B100" s="542">
        <f>B101+B102+B103+B104+B105+B106</f>
        <v>701</v>
      </c>
      <c r="C100" s="314" t="s">
        <v>163</v>
      </c>
    </row>
    <row r="101" spans="1:3" ht="14.25" customHeight="1">
      <c r="A101" s="308" t="s">
        <v>164</v>
      </c>
      <c r="B101" s="412">
        <v>250</v>
      </c>
      <c r="C101" s="309" t="s">
        <v>165</v>
      </c>
    </row>
    <row r="102" spans="1:3" ht="14.25" customHeight="1">
      <c r="A102" s="308" t="s">
        <v>166</v>
      </c>
      <c r="B102" s="412">
        <v>73</v>
      </c>
      <c r="C102" s="309" t="s">
        <v>167</v>
      </c>
    </row>
    <row r="103" spans="1:3" ht="14.25" customHeight="1">
      <c r="A103" s="308" t="s">
        <v>168</v>
      </c>
      <c r="B103" s="412">
        <v>163</v>
      </c>
      <c r="C103" s="309" t="s">
        <v>169</v>
      </c>
    </row>
    <row r="104" spans="1:3" ht="14.25" customHeight="1">
      <c r="A104" s="308" t="s">
        <v>170</v>
      </c>
      <c r="B104" s="412">
        <v>147</v>
      </c>
      <c r="C104" s="309" t="s">
        <v>171</v>
      </c>
    </row>
    <row r="105" spans="1:3" ht="14.25" customHeight="1">
      <c r="A105" s="308" t="s">
        <v>172</v>
      </c>
      <c r="B105" s="412">
        <v>11</v>
      </c>
      <c r="C105" s="309" t="s">
        <v>173</v>
      </c>
    </row>
    <row r="106" spans="1:3" ht="14.25" customHeight="1">
      <c r="A106" s="308" t="s">
        <v>174</v>
      </c>
      <c r="B106" s="412">
        <v>57</v>
      </c>
      <c r="C106" s="309" t="s">
        <v>175</v>
      </c>
    </row>
    <row r="107" spans="1:3" ht="14.25" customHeight="1">
      <c r="A107" s="315" t="s">
        <v>176</v>
      </c>
      <c r="B107" s="542">
        <f>B108+B109+B110+B111</f>
        <v>103</v>
      </c>
      <c r="C107" s="311" t="s">
        <v>177</v>
      </c>
    </row>
    <row r="108" spans="1:3" ht="14.25" customHeight="1">
      <c r="A108" s="308" t="s">
        <v>178</v>
      </c>
      <c r="B108" s="412">
        <v>3</v>
      </c>
      <c r="C108" s="309" t="s">
        <v>179</v>
      </c>
    </row>
    <row r="109" spans="1:3" ht="14.25" customHeight="1">
      <c r="A109" s="308" t="s">
        <v>180</v>
      </c>
      <c r="B109" s="412">
        <v>61</v>
      </c>
      <c r="C109" s="309" t="s">
        <v>181</v>
      </c>
    </row>
    <row r="110" spans="1:3" ht="14.25" customHeight="1">
      <c r="A110" s="308" t="s">
        <v>182</v>
      </c>
      <c r="B110" s="412">
        <v>15</v>
      </c>
      <c r="C110" s="309" t="s">
        <v>183</v>
      </c>
    </row>
    <row r="111" spans="1:3" ht="14.25" customHeight="1">
      <c r="A111" s="308" t="s">
        <v>184</v>
      </c>
      <c r="B111" s="412">
        <v>24</v>
      </c>
      <c r="C111" s="309" t="s">
        <v>185</v>
      </c>
    </row>
    <row r="112" spans="1:3" ht="14.25" customHeight="1">
      <c r="A112" s="306" t="s">
        <v>186</v>
      </c>
      <c r="B112" s="542">
        <f>B113+B114+B115+B116</f>
        <v>142</v>
      </c>
      <c r="C112" s="311" t="s">
        <v>187</v>
      </c>
    </row>
    <row r="113" spans="1:3" ht="14.25" customHeight="1">
      <c r="A113" s="308" t="s">
        <v>188</v>
      </c>
      <c r="B113" s="412">
        <v>16</v>
      </c>
      <c r="C113" s="309" t="s">
        <v>189</v>
      </c>
    </row>
    <row r="114" spans="1:3" ht="14.25" customHeight="1">
      <c r="A114" s="308" t="s">
        <v>190</v>
      </c>
      <c r="B114" s="412">
        <v>14</v>
      </c>
      <c r="C114" s="309" t="s">
        <v>191</v>
      </c>
    </row>
    <row r="115" spans="1:3" ht="14.25" customHeight="1">
      <c r="A115" s="308" t="s">
        <v>818</v>
      </c>
      <c r="B115" s="412">
        <v>109</v>
      </c>
      <c r="C115" s="309" t="s">
        <v>192</v>
      </c>
    </row>
    <row r="116" spans="1:3" ht="14.25" customHeight="1">
      <c r="A116" s="308" t="s">
        <v>193</v>
      </c>
      <c r="B116" s="412">
        <v>3</v>
      </c>
      <c r="C116" s="309" t="s">
        <v>194</v>
      </c>
    </row>
    <row r="117" spans="1:3" ht="14.25" customHeight="1">
      <c r="A117" s="315" t="s">
        <v>195</v>
      </c>
      <c r="B117" s="542">
        <f>B118+B119</f>
        <v>44</v>
      </c>
      <c r="C117" s="311" t="s">
        <v>196</v>
      </c>
    </row>
    <row r="118" spans="1:3" ht="14.25" customHeight="1">
      <c r="A118" s="478" t="s">
        <v>197</v>
      </c>
      <c r="B118" s="412">
        <v>1</v>
      </c>
      <c r="C118" s="317" t="s">
        <v>838</v>
      </c>
    </row>
    <row r="119" spans="1:3" ht="14.25" customHeight="1">
      <c r="A119" s="479" t="s">
        <v>199</v>
      </c>
      <c r="B119" s="412">
        <v>43</v>
      </c>
      <c r="C119" s="317" t="s">
        <v>821</v>
      </c>
    </row>
    <row r="120" spans="1:3" ht="14.25" customHeight="1">
      <c r="A120" s="319" t="s">
        <v>285</v>
      </c>
      <c r="B120" s="542">
        <f>B117+B112+B107+B100+B94+B85+B68+'12'!B45+'12'!B37+'12'!B27+'12'!B18+'12'!B9</f>
        <v>10319</v>
      </c>
      <c r="C120" s="150" t="s">
        <v>202</v>
      </c>
    </row>
    <row r="121" spans="1:3" ht="20.25" customHeight="1">
      <c r="A121" s="364"/>
      <c r="B121" s="365"/>
      <c r="C121" s="279"/>
    </row>
    <row r="122" spans="1:3" ht="20.25" customHeight="1">
      <c r="A122" s="362" t="s">
        <v>715</v>
      </c>
      <c r="B122" s="447"/>
      <c r="C122" s="287" t="s">
        <v>841</v>
      </c>
    </row>
  </sheetData>
  <printOptions gridLinesSet="0"/>
  <pageMargins left="0.59055118110236227" right="0.59055118110236227" top="1.1811023622047245" bottom="1.1811023622047245" header="0.51181102362204722" footer="0.51181102362204722"/>
  <pageSetup paperSize="9" scale="75" orientation="portrait" r:id="rId1"/>
  <headerFooter alignWithMargins="0"/>
  <rowBreaks count="1" manualBreakCount="1">
    <brk id="59" max="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I122"/>
  <sheetViews>
    <sheetView showGridLines="0" view="pageLayout" zoomScaleSheetLayoutView="100" workbookViewId="0">
      <selection activeCell="B7" sqref="B7"/>
    </sheetView>
  </sheetViews>
  <sheetFormatPr baseColWidth="10" defaultColWidth="11" defaultRowHeight="20.25" customHeight="1"/>
  <cols>
    <col min="1" max="1" width="43.28515625" style="391" customWidth="1"/>
    <col min="2" max="2" width="29.85546875" style="287" customWidth="1"/>
    <col min="3" max="3" width="40.7109375" style="391" customWidth="1"/>
    <col min="4" max="4" width="8.7109375" style="391" customWidth="1"/>
    <col min="5" max="5" width="5.85546875" style="287" customWidth="1"/>
    <col min="6" max="6" width="9" style="391" customWidth="1"/>
    <col min="7" max="8" width="8.42578125" style="391" customWidth="1"/>
    <col min="9" max="9" width="23.42578125" style="391" customWidth="1"/>
    <col min="10" max="10" width="2.7109375" style="391" customWidth="1"/>
    <col min="11" max="206" width="11" style="391" customWidth="1"/>
    <col min="207" max="255" width="11" style="391"/>
    <col min="256" max="256" width="38.85546875" style="391" customWidth="1"/>
    <col min="257" max="257" width="13" style="391" customWidth="1"/>
    <col min="258" max="258" width="14.42578125" style="391" customWidth="1"/>
    <col min="259" max="259" width="38.42578125" style="391" customWidth="1"/>
    <col min="260" max="260" width="8.7109375" style="391" customWidth="1"/>
    <col min="261" max="261" width="5.85546875" style="391" customWidth="1"/>
    <col min="262" max="262" width="9" style="391" customWidth="1"/>
    <col min="263" max="264" width="8.42578125" style="391" customWidth="1"/>
    <col min="265" max="265" width="23.42578125" style="391" customWidth="1"/>
    <col min="266" max="266" width="2.7109375" style="391" customWidth="1"/>
    <col min="267" max="462" width="11" style="391" customWidth="1"/>
    <col min="463" max="511" width="11" style="391"/>
    <col min="512" max="512" width="38.85546875" style="391" customWidth="1"/>
    <col min="513" max="513" width="13" style="391" customWidth="1"/>
    <col min="514" max="514" width="14.42578125" style="391" customWidth="1"/>
    <col min="515" max="515" width="38.42578125" style="391" customWidth="1"/>
    <col min="516" max="516" width="8.7109375" style="391" customWidth="1"/>
    <col min="517" max="517" width="5.85546875" style="391" customWidth="1"/>
    <col min="518" max="518" width="9" style="391" customWidth="1"/>
    <col min="519" max="520" width="8.42578125" style="391" customWidth="1"/>
    <col min="521" max="521" width="23.42578125" style="391" customWidth="1"/>
    <col min="522" max="522" width="2.7109375" style="391" customWidth="1"/>
    <col min="523" max="718" width="11" style="391" customWidth="1"/>
    <col min="719" max="767" width="11" style="391"/>
    <col min="768" max="768" width="38.85546875" style="391" customWidth="1"/>
    <col min="769" max="769" width="13" style="391" customWidth="1"/>
    <col min="770" max="770" width="14.42578125" style="391" customWidth="1"/>
    <col min="771" max="771" width="38.42578125" style="391" customWidth="1"/>
    <col min="772" max="772" width="8.7109375" style="391" customWidth="1"/>
    <col min="773" max="773" width="5.85546875" style="391" customWidth="1"/>
    <col min="774" max="774" width="9" style="391" customWidth="1"/>
    <col min="775" max="776" width="8.42578125" style="391" customWidth="1"/>
    <col min="777" max="777" width="23.42578125" style="391" customWidth="1"/>
    <col min="778" max="778" width="2.7109375" style="391" customWidth="1"/>
    <col min="779" max="974" width="11" style="391" customWidth="1"/>
    <col min="975" max="1023" width="11" style="391"/>
    <col min="1024" max="1024" width="38.85546875" style="391" customWidth="1"/>
    <col min="1025" max="1025" width="13" style="391" customWidth="1"/>
    <col min="1026" max="1026" width="14.42578125" style="391" customWidth="1"/>
    <col min="1027" max="1027" width="38.42578125" style="391" customWidth="1"/>
    <col min="1028" max="1028" width="8.7109375" style="391" customWidth="1"/>
    <col min="1029" max="1029" width="5.85546875" style="391" customWidth="1"/>
    <col min="1030" max="1030" width="9" style="391" customWidth="1"/>
    <col min="1031" max="1032" width="8.42578125" style="391" customWidth="1"/>
    <col min="1033" max="1033" width="23.42578125" style="391" customWidth="1"/>
    <col min="1034" max="1034" width="2.7109375" style="391" customWidth="1"/>
    <col min="1035" max="1230" width="11" style="391" customWidth="1"/>
    <col min="1231" max="1279" width="11" style="391"/>
    <col min="1280" max="1280" width="38.85546875" style="391" customWidth="1"/>
    <col min="1281" max="1281" width="13" style="391" customWidth="1"/>
    <col min="1282" max="1282" width="14.42578125" style="391" customWidth="1"/>
    <col min="1283" max="1283" width="38.42578125" style="391" customWidth="1"/>
    <col min="1284" max="1284" width="8.7109375" style="391" customWidth="1"/>
    <col min="1285" max="1285" width="5.85546875" style="391" customWidth="1"/>
    <col min="1286" max="1286" width="9" style="391" customWidth="1"/>
    <col min="1287" max="1288" width="8.42578125" style="391" customWidth="1"/>
    <col min="1289" max="1289" width="23.42578125" style="391" customWidth="1"/>
    <col min="1290" max="1290" width="2.7109375" style="391" customWidth="1"/>
    <col min="1291" max="1486" width="11" style="391" customWidth="1"/>
    <col min="1487" max="1535" width="11" style="391"/>
    <col min="1536" max="1536" width="38.85546875" style="391" customWidth="1"/>
    <col min="1537" max="1537" width="13" style="391" customWidth="1"/>
    <col min="1538" max="1538" width="14.42578125" style="391" customWidth="1"/>
    <col min="1539" max="1539" width="38.42578125" style="391" customWidth="1"/>
    <col min="1540" max="1540" width="8.7109375" style="391" customWidth="1"/>
    <col min="1541" max="1541" width="5.85546875" style="391" customWidth="1"/>
    <col min="1542" max="1542" width="9" style="391" customWidth="1"/>
    <col min="1543" max="1544" width="8.42578125" style="391" customWidth="1"/>
    <col min="1545" max="1545" width="23.42578125" style="391" customWidth="1"/>
    <col min="1546" max="1546" width="2.7109375" style="391" customWidth="1"/>
    <col min="1547" max="1742" width="11" style="391" customWidth="1"/>
    <col min="1743" max="1791" width="11" style="391"/>
    <col min="1792" max="1792" width="38.85546875" style="391" customWidth="1"/>
    <col min="1793" max="1793" width="13" style="391" customWidth="1"/>
    <col min="1794" max="1794" width="14.42578125" style="391" customWidth="1"/>
    <col min="1795" max="1795" width="38.42578125" style="391" customWidth="1"/>
    <col min="1796" max="1796" width="8.7109375" style="391" customWidth="1"/>
    <col min="1797" max="1797" width="5.85546875" style="391" customWidth="1"/>
    <col min="1798" max="1798" width="9" style="391" customWidth="1"/>
    <col min="1799" max="1800" width="8.42578125" style="391" customWidth="1"/>
    <col min="1801" max="1801" width="23.42578125" style="391" customWidth="1"/>
    <col min="1802" max="1802" width="2.7109375" style="391" customWidth="1"/>
    <col min="1803" max="1998" width="11" style="391" customWidth="1"/>
    <col min="1999" max="2047" width="11" style="391"/>
    <col min="2048" max="2048" width="38.85546875" style="391" customWidth="1"/>
    <col min="2049" max="2049" width="13" style="391" customWidth="1"/>
    <col min="2050" max="2050" width="14.42578125" style="391" customWidth="1"/>
    <col min="2051" max="2051" width="38.42578125" style="391" customWidth="1"/>
    <col min="2052" max="2052" width="8.7109375" style="391" customWidth="1"/>
    <col min="2053" max="2053" width="5.85546875" style="391" customWidth="1"/>
    <col min="2054" max="2054" width="9" style="391" customWidth="1"/>
    <col min="2055" max="2056" width="8.42578125" style="391" customWidth="1"/>
    <col min="2057" max="2057" width="23.42578125" style="391" customWidth="1"/>
    <col min="2058" max="2058" width="2.7109375" style="391" customWidth="1"/>
    <col min="2059" max="2254" width="11" style="391" customWidth="1"/>
    <col min="2255" max="2303" width="11" style="391"/>
    <col min="2304" max="2304" width="38.85546875" style="391" customWidth="1"/>
    <col min="2305" max="2305" width="13" style="391" customWidth="1"/>
    <col min="2306" max="2306" width="14.42578125" style="391" customWidth="1"/>
    <col min="2307" max="2307" width="38.42578125" style="391" customWidth="1"/>
    <col min="2308" max="2308" width="8.7109375" style="391" customWidth="1"/>
    <col min="2309" max="2309" width="5.85546875" style="391" customWidth="1"/>
    <col min="2310" max="2310" width="9" style="391" customWidth="1"/>
    <col min="2311" max="2312" width="8.42578125" style="391" customWidth="1"/>
    <col min="2313" max="2313" width="23.42578125" style="391" customWidth="1"/>
    <col min="2314" max="2314" width="2.7109375" style="391" customWidth="1"/>
    <col min="2315" max="2510" width="11" style="391" customWidth="1"/>
    <col min="2511" max="2559" width="11" style="391"/>
    <col min="2560" max="2560" width="38.85546875" style="391" customWidth="1"/>
    <col min="2561" max="2561" width="13" style="391" customWidth="1"/>
    <col min="2562" max="2562" width="14.42578125" style="391" customWidth="1"/>
    <col min="2563" max="2563" width="38.42578125" style="391" customWidth="1"/>
    <col min="2564" max="2564" width="8.7109375" style="391" customWidth="1"/>
    <col min="2565" max="2565" width="5.85546875" style="391" customWidth="1"/>
    <col min="2566" max="2566" width="9" style="391" customWidth="1"/>
    <col min="2567" max="2568" width="8.42578125" style="391" customWidth="1"/>
    <col min="2569" max="2569" width="23.42578125" style="391" customWidth="1"/>
    <col min="2570" max="2570" width="2.7109375" style="391" customWidth="1"/>
    <col min="2571" max="2766" width="11" style="391" customWidth="1"/>
    <col min="2767" max="2815" width="11" style="391"/>
    <col min="2816" max="2816" width="38.85546875" style="391" customWidth="1"/>
    <col min="2817" max="2817" width="13" style="391" customWidth="1"/>
    <col min="2818" max="2818" width="14.42578125" style="391" customWidth="1"/>
    <col min="2819" max="2819" width="38.42578125" style="391" customWidth="1"/>
    <col min="2820" max="2820" width="8.7109375" style="391" customWidth="1"/>
    <col min="2821" max="2821" width="5.85546875" style="391" customWidth="1"/>
    <col min="2822" max="2822" width="9" style="391" customWidth="1"/>
    <col min="2823" max="2824" width="8.42578125" style="391" customWidth="1"/>
    <col min="2825" max="2825" width="23.42578125" style="391" customWidth="1"/>
    <col min="2826" max="2826" width="2.7109375" style="391" customWidth="1"/>
    <col min="2827" max="3022" width="11" style="391" customWidth="1"/>
    <col min="3023" max="3071" width="11" style="391"/>
    <col min="3072" max="3072" width="38.85546875" style="391" customWidth="1"/>
    <col min="3073" max="3073" width="13" style="391" customWidth="1"/>
    <col min="3074" max="3074" width="14.42578125" style="391" customWidth="1"/>
    <col min="3075" max="3075" width="38.42578125" style="391" customWidth="1"/>
    <col min="3076" max="3076" width="8.7109375" style="391" customWidth="1"/>
    <col min="3077" max="3077" width="5.85546875" style="391" customWidth="1"/>
    <col min="3078" max="3078" width="9" style="391" customWidth="1"/>
    <col min="3079" max="3080" width="8.42578125" style="391" customWidth="1"/>
    <col min="3081" max="3081" width="23.42578125" style="391" customWidth="1"/>
    <col min="3082" max="3082" width="2.7109375" style="391" customWidth="1"/>
    <col min="3083" max="3278" width="11" style="391" customWidth="1"/>
    <col min="3279" max="3327" width="11" style="391"/>
    <col min="3328" max="3328" width="38.85546875" style="391" customWidth="1"/>
    <col min="3329" max="3329" width="13" style="391" customWidth="1"/>
    <col min="3330" max="3330" width="14.42578125" style="391" customWidth="1"/>
    <col min="3331" max="3331" width="38.42578125" style="391" customWidth="1"/>
    <col min="3332" max="3332" width="8.7109375" style="391" customWidth="1"/>
    <col min="3333" max="3333" width="5.85546875" style="391" customWidth="1"/>
    <col min="3334" max="3334" width="9" style="391" customWidth="1"/>
    <col min="3335" max="3336" width="8.42578125" style="391" customWidth="1"/>
    <col min="3337" max="3337" width="23.42578125" style="391" customWidth="1"/>
    <col min="3338" max="3338" width="2.7109375" style="391" customWidth="1"/>
    <col min="3339" max="3534" width="11" style="391" customWidth="1"/>
    <col min="3535" max="3583" width="11" style="391"/>
    <col min="3584" max="3584" width="38.85546875" style="391" customWidth="1"/>
    <col min="3585" max="3585" width="13" style="391" customWidth="1"/>
    <col min="3586" max="3586" width="14.42578125" style="391" customWidth="1"/>
    <col min="3587" max="3587" width="38.42578125" style="391" customWidth="1"/>
    <col min="3588" max="3588" width="8.7109375" style="391" customWidth="1"/>
    <col min="3589" max="3589" width="5.85546875" style="391" customWidth="1"/>
    <col min="3590" max="3590" width="9" style="391" customWidth="1"/>
    <col min="3591" max="3592" width="8.42578125" style="391" customWidth="1"/>
    <col min="3593" max="3593" width="23.42578125" style="391" customWidth="1"/>
    <col min="3594" max="3594" width="2.7109375" style="391" customWidth="1"/>
    <col min="3595" max="3790" width="11" style="391" customWidth="1"/>
    <col min="3791" max="3839" width="11" style="391"/>
    <col min="3840" max="3840" width="38.85546875" style="391" customWidth="1"/>
    <col min="3841" max="3841" width="13" style="391" customWidth="1"/>
    <col min="3842" max="3842" width="14.42578125" style="391" customWidth="1"/>
    <col min="3843" max="3843" width="38.42578125" style="391" customWidth="1"/>
    <col min="3844" max="3844" width="8.7109375" style="391" customWidth="1"/>
    <col min="3845" max="3845" width="5.85546875" style="391" customWidth="1"/>
    <col min="3846" max="3846" width="9" style="391" customWidth="1"/>
    <col min="3847" max="3848" width="8.42578125" style="391" customWidth="1"/>
    <col min="3849" max="3849" width="23.42578125" style="391" customWidth="1"/>
    <col min="3850" max="3850" width="2.7109375" style="391" customWidth="1"/>
    <col min="3851" max="4046" width="11" style="391" customWidth="1"/>
    <col min="4047" max="4095" width="11" style="391"/>
    <col min="4096" max="4096" width="38.85546875" style="391" customWidth="1"/>
    <col min="4097" max="4097" width="13" style="391" customWidth="1"/>
    <col min="4098" max="4098" width="14.42578125" style="391" customWidth="1"/>
    <col min="4099" max="4099" width="38.42578125" style="391" customWidth="1"/>
    <col min="4100" max="4100" width="8.7109375" style="391" customWidth="1"/>
    <col min="4101" max="4101" width="5.85546875" style="391" customWidth="1"/>
    <col min="4102" max="4102" width="9" style="391" customWidth="1"/>
    <col min="4103" max="4104" width="8.42578125" style="391" customWidth="1"/>
    <col min="4105" max="4105" width="23.42578125" style="391" customWidth="1"/>
    <col min="4106" max="4106" width="2.7109375" style="391" customWidth="1"/>
    <col min="4107" max="4302" width="11" style="391" customWidth="1"/>
    <col min="4303" max="4351" width="11" style="391"/>
    <col min="4352" max="4352" width="38.85546875" style="391" customWidth="1"/>
    <col min="4353" max="4353" width="13" style="391" customWidth="1"/>
    <col min="4354" max="4354" width="14.42578125" style="391" customWidth="1"/>
    <col min="4355" max="4355" width="38.42578125" style="391" customWidth="1"/>
    <col min="4356" max="4356" width="8.7109375" style="391" customWidth="1"/>
    <col min="4357" max="4357" width="5.85546875" style="391" customWidth="1"/>
    <col min="4358" max="4358" width="9" style="391" customWidth="1"/>
    <col min="4359" max="4360" width="8.42578125" style="391" customWidth="1"/>
    <col min="4361" max="4361" width="23.42578125" style="391" customWidth="1"/>
    <col min="4362" max="4362" width="2.7109375" style="391" customWidth="1"/>
    <col min="4363" max="4558" width="11" style="391" customWidth="1"/>
    <col min="4559" max="4607" width="11" style="391"/>
    <col min="4608" max="4608" width="38.85546875" style="391" customWidth="1"/>
    <col min="4609" max="4609" width="13" style="391" customWidth="1"/>
    <col min="4610" max="4610" width="14.42578125" style="391" customWidth="1"/>
    <col min="4611" max="4611" width="38.42578125" style="391" customWidth="1"/>
    <col min="4612" max="4612" width="8.7109375" style="391" customWidth="1"/>
    <col min="4613" max="4613" width="5.85546875" style="391" customWidth="1"/>
    <col min="4614" max="4614" width="9" style="391" customWidth="1"/>
    <col min="4615" max="4616" width="8.42578125" style="391" customWidth="1"/>
    <col min="4617" max="4617" width="23.42578125" style="391" customWidth="1"/>
    <col min="4618" max="4618" width="2.7109375" style="391" customWidth="1"/>
    <col min="4619" max="4814" width="11" style="391" customWidth="1"/>
    <col min="4815" max="4863" width="11" style="391"/>
    <col min="4864" max="4864" width="38.85546875" style="391" customWidth="1"/>
    <col min="4865" max="4865" width="13" style="391" customWidth="1"/>
    <col min="4866" max="4866" width="14.42578125" style="391" customWidth="1"/>
    <col min="4867" max="4867" width="38.42578125" style="391" customWidth="1"/>
    <col min="4868" max="4868" width="8.7109375" style="391" customWidth="1"/>
    <col min="4869" max="4869" width="5.85546875" style="391" customWidth="1"/>
    <col min="4870" max="4870" width="9" style="391" customWidth="1"/>
    <col min="4871" max="4872" width="8.42578125" style="391" customWidth="1"/>
    <col min="4873" max="4873" width="23.42578125" style="391" customWidth="1"/>
    <col min="4874" max="4874" width="2.7109375" style="391" customWidth="1"/>
    <col min="4875" max="5070" width="11" style="391" customWidth="1"/>
    <col min="5071" max="5119" width="11" style="391"/>
    <col min="5120" max="5120" width="38.85546875" style="391" customWidth="1"/>
    <col min="5121" max="5121" width="13" style="391" customWidth="1"/>
    <col min="5122" max="5122" width="14.42578125" style="391" customWidth="1"/>
    <col min="5123" max="5123" width="38.42578125" style="391" customWidth="1"/>
    <col min="5124" max="5124" width="8.7109375" style="391" customWidth="1"/>
    <col min="5125" max="5125" width="5.85546875" style="391" customWidth="1"/>
    <col min="5126" max="5126" width="9" style="391" customWidth="1"/>
    <col min="5127" max="5128" width="8.42578125" style="391" customWidth="1"/>
    <col min="5129" max="5129" width="23.42578125" style="391" customWidth="1"/>
    <col min="5130" max="5130" width="2.7109375" style="391" customWidth="1"/>
    <col min="5131" max="5326" width="11" style="391" customWidth="1"/>
    <col min="5327" max="5375" width="11" style="391"/>
    <col min="5376" max="5376" width="38.85546875" style="391" customWidth="1"/>
    <col min="5377" max="5377" width="13" style="391" customWidth="1"/>
    <col min="5378" max="5378" width="14.42578125" style="391" customWidth="1"/>
    <col min="5379" max="5379" width="38.42578125" style="391" customWidth="1"/>
    <col min="5380" max="5380" width="8.7109375" style="391" customWidth="1"/>
    <col min="5381" max="5381" width="5.85546875" style="391" customWidth="1"/>
    <col min="5382" max="5382" width="9" style="391" customWidth="1"/>
    <col min="5383" max="5384" width="8.42578125" style="391" customWidth="1"/>
    <col min="5385" max="5385" width="23.42578125" style="391" customWidth="1"/>
    <col min="5386" max="5386" width="2.7109375" style="391" customWidth="1"/>
    <col min="5387" max="5582" width="11" style="391" customWidth="1"/>
    <col min="5583" max="5631" width="11" style="391"/>
    <col min="5632" max="5632" width="38.85546875" style="391" customWidth="1"/>
    <col min="5633" max="5633" width="13" style="391" customWidth="1"/>
    <col min="5634" max="5634" width="14.42578125" style="391" customWidth="1"/>
    <col min="5635" max="5635" width="38.42578125" style="391" customWidth="1"/>
    <col min="5636" max="5636" width="8.7109375" style="391" customWidth="1"/>
    <col min="5637" max="5637" width="5.85546875" style="391" customWidth="1"/>
    <col min="5638" max="5638" width="9" style="391" customWidth="1"/>
    <col min="5639" max="5640" width="8.42578125" style="391" customWidth="1"/>
    <col min="5641" max="5641" width="23.42578125" style="391" customWidth="1"/>
    <col min="5642" max="5642" width="2.7109375" style="391" customWidth="1"/>
    <col min="5643" max="5838" width="11" style="391" customWidth="1"/>
    <col min="5839" max="5887" width="11" style="391"/>
    <col min="5888" max="5888" width="38.85546875" style="391" customWidth="1"/>
    <col min="5889" max="5889" width="13" style="391" customWidth="1"/>
    <col min="5890" max="5890" width="14.42578125" style="391" customWidth="1"/>
    <col min="5891" max="5891" width="38.42578125" style="391" customWidth="1"/>
    <col min="5892" max="5892" width="8.7109375" style="391" customWidth="1"/>
    <col min="5893" max="5893" width="5.85546875" style="391" customWidth="1"/>
    <col min="5894" max="5894" width="9" style="391" customWidth="1"/>
    <col min="5895" max="5896" width="8.42578125" style="391" customWidth="1"/>
    <col min="5897" max="5897" width="23.42578125" style="391" customWidth="1"/>
    <col min="5898" max="5898" width="2.7109375" style="391" customWidth="1"/>
    <col min="5899" max="6094" width="11" style="391" customWidth="1"/>
    <col min="6095" max="6143" width="11" style="391"/>
    <col min="6144" max="6144" width="38.85546875" style="391" customWidth="1"/>
    <col min="6145" max="6145" width="13" style="391" customWidth="1"/>
    <col min="6146" max="6146" width="14.42578125" style="391" customWidth="1"/>
    <col min="6147" max="6147" width="38.42578125" style="391" customWidth="1"/>
    <col min="6148" max="6148" width="8.7109375" style="391" customWidth="1"/>
    <col min="6149" max="6149" width="5.85546875" style="391" customWidth="1"/>
    <col min="6150" max="6150" width="9" style="391" customWidth="1"/>
    <col min="6151" max="6152" width="8.42578125" style="391" customWidth="1"/>
    <col min="6153" max="6153" width="23.42578125" style="391" customWidth="1"/>
    <col min="6154" max="6154" width="2.7109375" style="391" customWidth="1"/>
    <col min="6155" max="6350" width="11" style="391" customWidth="1"/>
    <col min="6351" max="6399" width="11" style="391"/>
    <col min="6400" max="6400" width="38.85546875" style="391" customWidth="1"/>
    <col min="6401" max="6401" width="13" style="391" customWidth="1"/>
    <col min="6402" max="6402" width="14.42578125" style="391" customWidth="1"/>
    <col min="6403" max="6403" width="38.42578125" style="391" customWidth="1"/>
    <col min="6404" max="6404" width="8.7109375" style="391" customWidth="1"/>
    <col min="6405" max="6405" width="5.85546875" style="391" customWidth="1"/>
    <col min="6406" max="6406" width="9" style="391" customWidth="1"/>
    <col min="6407" max="6408" width="8.42578125" style="391" customWidth="1"/>
    <col min="6409" max="6409" width="23.42578125" style="391" customWidth="1"/>
    <col min="6410" max="6410" width="2.7109375" style="391" customWidth="1"/>
    <col min="6411" max="6606" width="11" style="391" customWidth="1"/>
    <col min="6607" max="6655" width="11" style="391"/>
    <col min="6656" max="6656" width="38.85546875" style="391" customWidth="1"/>
    <col min="6657" max="6657" width="13" style="391" customWidth="1"/>
    <col min="6658" max="6658" width="14.42578125" style="391" customWidth="1"/>
    <col min="6659" max="6659" width="38.42578125" style="391" customWidth="1"/>
    <col min="6660" max="6660" width="8.7109375" style="391" customWidth="1"/>
    <col min="6661" max="6661" width="5.85546875" style="391" customWidth="1"/>
    <col min="6662" max="6662" width="9" style="391" customWidth="1"/>
    <col min="6663" max="6664" width="8.42578125" style="391" customWidth="1"/>
    <col min="6665" max="6665" width="23.42578125" style="391" customWidth="1"/>
    <col min="6666" max="6666" width="2.7109375" style="391" customWidth="1"/>
    <col min="6667" max="6862" width="11" style="391" customWidth="1"/>
    <col min="6863" max="6911" width="11" style="391"/>
    <col min="6912" max="6912" width="38.85546875" style="391" customWidth="1"/>
    <col min="6913" max="6913" width="13" style="391" customWidth="1"/>
    <col min="6914" max="6914" width="14.42578125" style="391" customWidth="1"/>
    <col min="6915" max="6915" width="38.42578125" style="391" customWidth="1"/>
    <col min="6916" max="6916" width="8.7109375" style="391" customWidth="1"/>
    <col min="6917" max="6917" width="5.85546875" style="391" customWidth="1"/>
    <col min="6918" max="6918" width="9" style="391" customWidth="1"/>
    <col min="6919" max="6920" width="8.42578125" style="391" customWidth="1"/>
    <col min="6921" max="6921" width="23.42578125" style="391" customWidth="1"/>
    <col min="6922" max="6922" width="2.7109375" style="391" customWidth="1"/>
    <col min="6923" max="7118" width="11" style="391" customWidth="1"/>
    <col min="7119" max="7167" width="11" style="391"/>
    <col min="7168" max="7168" width="38.85546875" style="391" customWidth="1"/>
    <col min="7169" max="7169" width="13" style="391" customWidth="1"/>
    <col min="7170" max="7170" width="14.42578125" style="391" customWidth="1"/>
    <col min="7171" max="7171" width="38.42578125" style="391" customWidth="1"/>
    <col min="7172" max="7172" width="8.7109375" style="391" customWidth="1"/>
    <col min="7173" max="7173" width="5.85546875" style="391" customWidth="1"/>
    <col min="7174" max="7174" width="9" style="391" customWidth="1"/>
    <col min="7175" max="7176" width="8.42578125" style="391" customWidth="1"/>
    <col min="7177" max="7177" width="23.42578125" style="391" customWidth="1"/>
    <col min="7178" max="7178" width="2.7109375" style="391" customWidth="1"/>
    <col min="7179" max="7374" width="11" style="391" customWidth="1"/>
    <col min="7375" max="7423" width="11" style="391"/>
    <col min="7424" max="7424" width="38.85546875" style="391" customWidth="1"/>
    <col min="7425" max="7425" width="13" style="391" customWidth="1"/>
    <col min="7426" max="7426" width="14.42578125" style="391" customWidth="1"/>
    <col min="7427" max="7427" width="38.42578125" style="391" customWidth="1"/>
    <col min="7428" max="7428" width="8.7109375" style="391" customWidth="1"/>
    <col min="7429" max="7429" width="5.85546875" style="391" customWidth="1"/>
    <col min="7430" max="7430" width="9" style="391" customWidth="1"/>
    <col min="7431" max="7432" width="8.42578125" style="391" customWidth="1"/>
    <col min="7433" max="7433" width="23.42578125" style="391" customWidth="1"/>
    <col min="7434" max="7434" width="2.7109375" style="391" customWidth="1"/>
    <col min="7435" max="7630" width="11" style="391" customWidth="1"/>
    <col min="7631" max="7679" width="11" style="391"/>
    <col min="7680" max="7680" width="38.85546875" style="391" customWidth="1"/>
    <col min="7681" max="7681" width="13" style="391" customWidth="1"/>
    <col min="7682" max="7682" width="14.42578125" style="391" customWidth="1"/>
    <col min="7683" max="7683" width="38.42578125" style="391" customWidth="1"/>
    <col min="7684" max="7684" width="8.7109375" style="391" customWidth="1"/>
    <col min="7685" max="7685" width="5.85546875" style="391" customWidth="1"/>
    <col min="7686" max="7686" width="9" style="391" customWidth="1"/>
    <col min="7687" max="7688" width="8.42578125" style="391" customWidth="1"/>
    <col min="7689" max="7689" width="23.42578125" style="391" customWidth="1"/>
    <col min="7690" max="7690" width="2.7109375" style="391" customWidth="1"/>
    <col min="7691" max="7886" width="11" style="391" customWidth="1"/>
    <col min="7887" max="7935" width="11" style="391"/>
    <col min="7936" max="7936" width="38.85546875" style="391" customWidth="1"/>
    <col min="7937" max="7937" width="13" style="391" customWidth="1"/>
    <col min="7938" max="7938" width="14.42578125" style="391" customWidth="1"/>
    <col min="7939" max="7939" width="38.42578125" style="391" customWidth="1"/>
    <col min="7940" max="7940" width="8.7109375" style="391" customWidth="1"/>
    <col min="7941" max="7941" width="5.85546875" style="391" customWidth="1"/>
    <col min="7942" max="7942" width="9" style="391" customWidth="1"/>
    <col min="7943" max="7944" width="8.42578125" style="391" customWidth="1"/>
    <col min="7945" max="7945" width="23.42578125" style="391" customWidth="1"/>
    <col min="7946" max="7946" width="2.7109375" style="391" customWidth="1"/>
    <col min="7947" max="8142" width="11" style="391" customWidth="1"/>
    <col min="8143" max="8191" width="11" style="391"/>
    <col min="8192" max="8192" width="38.85546875" style="391" customWidth="1"/>
    <col min="8193" max="8193" width="13" style="391" customWidth="1"/>
    <col min="8194" max="8194" width="14.42578125" style="391" customWidth="1"/>
    <col min="8195" max="8195" width="38.42578125" style="391" customWidth="1"/>
    <col min="8196" max="8196" width="8.7109375" style="391" customWidth="1"/>
    <col min="8197" max="8197" width="5.85546875" style="391" customWidth="1"/>
    <col min="8198" max="8198" width="9" style="391" customWidth="1"/>
    <col min="8199" max="8200" width="8.42578125" style="391" customWidth="1"/>
    <col min="8201" max="8201" width="23.42578125" style="391" customWidth="1"/>
    <col min="8202" max="8202" width="2.7109375" style="391" customWidth="1"/>
    <col min="8203" max="8398" width="11" style="391" customWidth="1"/>
    <col min="8399" max="8447" width="11" style="391"/>
    <col min="8448" max="8448" width="38.85546875" style="391" customWidth="1"/>
    <col min="8449" max="8449" width="13" style="391" customWidth="1"/>
    <col min="8450" max="8450" width="14.42578125" style="391" customWidth="1"/>
    <col min="8451" max="8451" width="38.42578125" style="391" customWidth="1"/>
    <col min="8452" max="8452" width="8.7109375" style="391" customWidth="1"/>
    <col min="8453" max="8453" width="5.85546875" style="391" customWidth="1"/>
    <col min="8454" max="8454" width="9" style="391" customWidth="1"/>
    <col min="8455" max="8456" width="8.42578125" style="391" customWidth="1"/>
    <col min="8457" max="8457" width="23.42578125" style="391" customWidth="1"/>
    <col min="8458" max="8458" width="2.7109375" style="391" customWidth="1"/>
    <col min="8459" max="8654" width="11" style="391" customWidth="1"/>
    <col min="8655" max="8703" width="11" style="391"/>
    <col min="8704" max="8704" width="38.85546875" style="391" customWidth="1"/>
    <col min="8705" max="8705" width="13" style="391" customWidth="1"/>
    <col min="8706" max="8706" width="14.42578125" style="391" customWidth="1"/>
    <col min="8707" max="8707" width="38.42578125" style="391" customWidth="1"/>
    <col min="8708" max="8708" width="8.7109375" style="391" customWidth="1"/>
    <col min="8709" max="8709" width="5.85546875" style="391" customWidth="1"/>
    <col min="8710" max="8710" width="9" style="391" customWidth="1"/>
    <col min="8711" max="8712" width="8.42578125" style="391" customWidth="1"/>
    <col min="8713" max="8713" width="23.42578125" style="391" customWidth="1"/>
    <col min="8714" max="8714" width="2.7109375" style="391" customWidth="1"/>
    <col min="8715" max="8910" width="11" style="391" customWidth="1"/>
    <col min="8911" max="8959" width="11" style="391"/>
    <col min="8960" max="8960" width="38.85546875" style="391" customWidth="1"/>
    <col min="8961" max="8961" width="13" style="391" customWidth="1"/>
    <col min="8962" max="8962" width="14.42578125" style="391" customWidth="1"/>
    <col min="8963" max="8963" width="38.42578125" style="391" customWidth="1"/>
    <col min="8964" max="8964" width="8.7109375" style="391" customWidth="1"/>
    <col min="8965" max="8965" width="5.85546875" style="391" customWidth="1"/>
    <col min="8966" max="8966" width="9" style="391" customWidth="1"/>
    <col min="8967" max="8968" width="8.42578125" style="391" customWidth="1"/>
    <col min="8969" max="8969" width="23.42578125" style="391" customWidth="1"/>
    <col min="8970" max="8970" width="2.7109375" style="391" customWidth="1"/>
    <col min="8971" max="9166" width="11" style="391" customWidth="1"/>
    <col min="9167" max="9215" width="11" style="391"/>
    <col min="9216" max="9216" width="38.85546875" style="391" customWidth="1"/>
    <col min="9217" max="9217" width="13" style="391" customWidth="1"/>
    <col min="9218" max="9218" width="14.42578125" style="391" customWidth="1"/>
    <col min="9219" max="9219" width="38.42578125" style="391" customWidth="1"/>
    <col min="9220" max="9220" width="8.7109375" style="391" customWidth="1"/>
    <col min="9221" max="9221" width="5.85546875" style="391" customWidth="1"/>
    <col min="9222" max="9222" width="9" style="391" customWidth="1"/>
    <col min="9223" max="9224" width="8.42578125" style="391" customWidth="1"/>
    <col min="9225" max="9225" width="23.42578125" style="391" customWidth="1"/>
    <col min="9226" max="9226" width="2.7109375" style="391" customWidth="1"/>
    <col min="9227" max="9422" width="11" style="391" customWidth="1"/>
    <col min="9423" max="9471" width="11" style="391"/>
    <col min="9472" max="9472" width="38.85546875" style="391" customWidth="1"/>
    <col min="9473" max="9473" width="13" style="391" customWidth="1"/>
    <col min="9474" max="9474" width="14.42578125" style="391" customWidth="1"/>
    <col min="9475" max="9475" width="38.42578125" style="391" customWidth="1"/>
    <col min="9476" max="9476" width="8.7109375" style="391" customWidth="1"/>
    <col min="9477" max="9477" width="5.85546875" style="391" customWidth="1"/>
    <col min="9478" max="9478" width="9" style="391" customWidth="1"/>
    <col min="9479" max="9480" width="8.42578125" style="391" customWidth="1"/>
    <col min="9481" max="9481" width="23.42578125" style="391" customWidth="1"/>
    <col min="9482" max="9482" width="2.7109375" style="391" customWidth="1"/>
    <col min="9483" max="9678" width="11" style="391" customWidth="1"/>
    <col min="9679" max="9727" width="11" style="391"/>
    <col min="9728" max="9728" width="38.85546875" style="391" customWidth="1"/>
    <col min="9729" max="9729" width="13" style="391" customWidth="1"/>
    <col min="9730" max="9730" width="14.42578125" style="391" customWidth="1"/>
    <col min="9731" max="9731" width="38.42578125" style="391" customWidth="1"/>
    <col min="9732" max="9732" width="8.7109375" style="391" customWidth="1"/>
    <col min="9733" max="9733" width="5.85546875" style="391" customWidth="1"/>
    <col min="9734" max="9734" width="9" style="391" customWidth="1"/>
    <col min="9735" max="9736" width="8.42578125" style="391" customWidth="1"/>
    <col min="9737" max="9737" width="23.42578125" style="391" customWidth="1"/>
    <col min="9738" max="9738" width="2.7109375" style="391" customWidth="1"/>
    <col min="9739" max="9934" width="11" style="391" customWidth="1"/>
    <col min="9935" max="9983" width="11" style="391"/>
    <col min="9984" max="9984" width="38.85546875" style="391" customWidth="1"/>
    <col min="9985" max="9985" width="13" style="391" customWidth="1"/>
    <col min="9986" max="9986" width="14.42578125" style="391" customWidth="1"/>
    <col min="9987" max="9987" width="38.42578125" style="391" customWidth="1"/>
    <col min="9988" max="9988" width="8.7109375" style="391" customWidth="1"/>
    <col min="9989" max="9989" width="5.85546875" style="391" customWidth="1"/>
    <col min="9990" max="9990" width="9" style="391" customWidth="1"/>
    <col min="9991" max="9992" width="8.42578125" style="391" customWidth="1"/>
    <col min="9993" max="9993" width="23.42578125" style="391" customWidth="1"/>
    <col min="9994" max="9994" width="2.7109375" style="391" customWidth="1"/>
    <col min="9995" max="10190" width="11" style="391" customWidth="1"/>
    <col min="10191" max="10239" width="11" style="391"/>
    <col min="10240" max="10240" width="38.85546875" style="391" customWidth="1"/>
    <col min="10241" max="10241" width="13" style="391" customWidth="1"/>
    <col min="10242" max="10242" width="14.42578125" style="391" customWidth="1"/>
    <col min="10243" max="10243" width="38.42578125" style="391" customWidth="1"/>
    <col min="10244" max="10244" width="8.7109375" style="391" customWidth="1"/>
    <col min="10245" max="10245" width="5.85546875" style="391" customWidth="1"/>
    <col min="10246" max="10246" width="9" style="391" customWidth="1"/>
    <col min="10247" max="10248" width="8.42578125" style="391" customWidth="1"/>
    <col min="10249" max="10249" width="23.42578125" style="391" customWidth="1"/>
    <col min="10250" max="10250" width="2.7109375" style="391" customWidth="1"/>
    <col min="10251" max="10446" width="11" style="391" customWidth="1"/>
    <col min="10447" max="10495" width="11" style="391"/>
    <col min="10496" max="10496" width="38.85546875" style="391" customWidth="1"/>
    <col min="10497" max="10497" width="13" style="391" customWidth="1"/>
    <col min="10498" max="10498" width="14.42578125" style="391" customWidth="1"/>
    <col min="10499" max="10499" width="38.42578125" style="391" customWidth="1"/>
    <col min="10500" max="10500" width="8.7109375" style="391" customWidth="1"/>
    <col min="10501" max="10501" width="5.85546875" style="391" customWidth="1"/>
    <col min="10502" max="10502" width="9" style="391" customWidth="1"/>
    <col min="10503" max="10504" width="8.42578125" style="391" customWidth="1"/>
    <col min="10505" max="10505" width="23.42578125" style="391" customWidth="1"/>
    <col min="10506" max="10506" width="2.7109375" style="391" customWidth="1"/>
    <col min="10507" max="10702" width="11" style="391" customWidth="1"/>
    <col min="10703" max="10751" width="11" style="391"/>
    <col min="10752" max="10752" width="38.85546875" style="391" customWidth="1"/>
    <col min="10753" max="10753" width="13" style="391" customWidth="1"/>
    <col min="10754" max="10754" width="14.42578125" style="391" customWidth="1"/>
    <col min="10755" max="10755" width="38.42578125" style="391" customWidth="1"/>
    <col min="10756" max="10756" width="8.7109375" style="391" customWidth="1"/>
    <col min="10757" max="10757" width="5.85546875" style="391" customWidth="1"/>
    <col min="10758" max="10758" width="9" style="391" customWidth="1"/>
    <col min="10759" max="10760" width="8.42578125" style="391" customWidth="1"/>
    <col min="10761" max="10761" width="23.42578125" style="391" customWidth="1"/>
    <col min="10762" max="10762" width="2.7109375" style="391" customWidth="1"/>
    <col min="10763" max="10958" width="11" style="391" customWidth="1"/>
    <col min="10959" max="11007" width="11" style="391"/>
    <col min="11008" max="11008" width="38.85546875" style="391" customWidth="1"/>
    <col min="11009" max="11009" width="13" style="391" customWidth="1"/>
    <col min="11010" max="11010" width="14.42578125" style="391" customWidth="1"/>
    <col min="11011" max="11011" width="38.42578125" style="391" customWidth="1"/>
    <col min="11012" max="11012" width="8.7109375" style="391" customWidth="1"/>
    <col min="11013" max="11013" width="5.85546875" style="391" customWidth="1"/>
    <col min="11014" max="11014" width="9" style="391" customWidth="1"/>
    <col min="11015" max="11016" width="8.42578125" style="391" customWidth="1"/>
    <col min="11017" max="11017" width="23.42578125" style="391" customWidth="1"/>
    <col min="11018" max="11018" width="2.7109375" style="391" customWidth="1"/>
    <col min="11019" max="11214" width="11" style="391" customWidth="1"/>
    <col min="11215" max="11263" width="11" style="391"/>
    <col min="11264" max="11264" width="38.85546875" style="391" customWidth="1"/>
    <col min="11265" max="11265" width="13" style="391" customWidth="1"/>
    <col min="11266" max="11266" width="14.42578125" style="391" customWidth="1"/>
    <col min="11267" max="11267" width="38.42578125" style="391" customWidth="1"/>
    <col min="11268" max="11268" width="8.7109375" style="391" customWidth="1"/>
    <col min="11269" max="11269" width="5.85546875" style="391" customWidth="1"/>
    <col min="11270" max="11270" width="9" style="391" customWidth="1"/>
    <col min="11271" max="11272" width="8.42578125" style="391" customWidth="1"/>
    <col min="11273" max="11273" width="23.42578125" style="391" customWidth="1"/>
    <col min="11274" max="11274" width="2.7109375" style="391" customWidth="1"/>
    <col min="11275" max="11470" width="11" style="391" customWidth="1"/>
    <col min="11471" max="11519" width="11" style="391"/>
    <col min="11520" max="11520" width="38.85546875" style="391" customWidth="1"/>
    <col min="11521" max="11521" width="13" style="391" customWidth="1"/>
    <col min="11522" max="11522" width="14.42578125" style="391" customWidth="1"/>
    <col min="11523" max="11523" width="38.42578125" style="391" customWidth="1"/>
    <col min="11524" max="11524" width="8.7109375" style="391" customWidth="1"/>
    <col min="11525" max="11525" width="5.85546875" style="391" customWidth="1"/>
    <col min="11526" max="11526" width="9" style="391" customWidth="1"/>
    <col min="11527" max="11528" width="8.42578125" style="391" customWidth="1"/>
    <col min="11529" max="11529" width="23.42578125" style="391" customWidth="1"/>
    <col min="11530" max="11530" width="2.7109375" style="391" customWidth="1"/>
    <col min="11531" max="11726" width="11" style="391" customWidth="1"/>
    <col min="11727" max="11775" width="11" style="391"/>
    <col min="11776" max="11776" width="38.85546875" style="391" customWidth="1"/>
    <col min="11777" max="11777" width="13" style="391" customWidth="1"/>
    <col min="11778" max="11778" width="14.42578125" style="391" customWidth="1"/>
    <col min="11779" max="11779" width="38.42578125" style="391" customWidth="1"/>
    <col min="11780" max="11780" width="8.7109375" style="391" customWidth="1"/>
    <col min="11781" max="11781" width="5.85546875" style="391" customWidth="1"/>
    <col min="11782" max="11782" width="9" style="391" customWidth="1"/>
    <col min="11783" max="11784" width="8.42578125" style="391" customWidth="1"/>
    <col min="11785" max="11785" width="23.42578125" style="391" customWidth="1"/>
    <col min="11786" max="11786" width="2.7109375" style="391" customWidth="1"/>
    <col min="11787" max="11982" width="11" style="391" customWidth="1"/>
    <col min="11983" max="12031" width="11" style="391"/>
    <col min="12032" max="12032" width="38.85546875" style="391" customWidth="1"/>
    <col min="12033" max="12033" width="13" style="391" customWidth="1"/>
    <col min="12034" max="12034" width="14.42578125" style="391" customWidth="1"/>
    <col min="12035" max="12035" width="38.42578125" style="391" customWidth="1"/>
    <col min="12036" max="12036" width="8.7109375" style="391" customWidth="1"/>
    <col min="12037" max="12037" width="5.85546875" style="391" customWidth="1"/>
    <col min="12038" max="12038" width="9" style="391" customWidth="1"/>
    <col min="12039" max="12040" width="8.42578125" style="391" customWidth="1"/>
    <col min="12041" max="12041" width="23.42578125" style="391" customWidth="1"/>
    <col min="12042" max="12042" width="2.7109375" style="391" customWidth="1"/>
    <col min="12043" max="12238" width="11" style="391" customWidth="1"/>
    <col min="12239" max="12287" width="11" style="391"/>
    <col min="12288" max="12288" width="38.85546875" style="391" customWidth="1"/>
    <col min="12289" max="12289" width="13" style="391" customWidth="1"/>
    <col min="12290" max="12290" width="14.42578125" style="391" customWidth="1"/>
    <col min="12291" max="12291" width="38.42578125" style="391" customWidth="1"/>
    <col min="12292" max="12292" width="8.7109375" style="391" customWidth="1"/>
    <col min="12293" max="12293" width="5.85546875" style="391" customWidth="1"/>
    <col min="12294" max="12294" width="9" style="391" customWidth="1"/>
    <col min="12295" max="12296" width="8.42578125" style="391" customWidth="1"/>
    <col min="12297" max="12297" width="23.42578125" style="391" customWidth="1"/>
    <col min="12298" max="12298" width="2.7109375" style="391" customWidth="1"/>
    <col min="12299" max="12494" width="11" style="391" customWidth="1"/>
    <col min="12495" max="12543" width="11" style="391"/>
    <col min="12544" max="12544" width="38.85546875" style="391" customWidth="1"/>
    <col min="12545" max="12545" width="13" style="391" customWidth="1"/>
    <col min="12546" max="12546" width="14.42578125" style="391" customWidth="1"/>
    <col min="12547" max="12547" width="38.42578125" style="391" customWidth="1"/>
    <col min="12548" max="12548" width="8.7109375" style="391" customWidth="1"/>
    <col min="12549" max="12549" width="5.85546875" style="391" customWidth="1"/>
    <col min="12550" max="12550" width="9" style="391" customWidth="1"/>
    <col min="12551" max="12552" width="8.42578125" style="391" customWidth="1"/>
    <col min="12553" max="12553" width="23.42578125" style="391" customWidth="1"/>
    <col min="12554" max="12554" width="2.7109375" style="391" customWidth="1"/>
    <col min="12555" max="12750" width="11" style="391" customWidth="1"/>
    <col min="12751" max="12799" width="11" style="391"/>
    <col min="12800" max="12800" width="38.85546875" style="391" customWidth="1"/>
    <col min="12801" max="12801" width="13" style="391" customWidth="1"/>
    <col min="12802" max="12802" width="14.42578125" style="391" customWidth="1"/>
    <col min="12803" max="12803" width="38.42578125" style="391" customWidth="1"/>
    <col min="12804" max="12804" width="8.7109375" style="391" customWidth="1"/>
    <col min="12805" max="12805" width="5.85546875" style="391" customWidth="1"/>
    <col min="12806" max="12806" width="9" style="391" customWidth="1"/>
    <col min="12807" max="12808" width="8.42578125" style="391" customWidth="1"/>
    <col min="12809" max="12809" width="23.42578125" style="391" customWidth="1"/>
    <col min="12810" max="12810" width="2.7109375" style="391" customWidth="1"/>
    <col min="12811" max="13006" width="11" style="391" customWidth="1"/>
    <col min="13007" max="13055" width="11" style="391"/>
    <col min="13056" max="13056" width="38.85546875" style="391" customWidth="1"/>
    <col min="13057" max="13057" width="13" style="391" customWidth="1"/>
    <col min="13058" max="13058" width="14.42578125" style="391" customWidth="1"/>
    <col min="13059" max="13059" width="38.42578125" style="391" customWidth="1"/>
    <col min="13060" max="13060" width="8.7109375" style="391" customWidth="1"/>
    <col min="13061" max="13061" width="5.85546875" style="391" customWidth="1"/>
    <col min="13062" max="13062" width="9" style="391" customWidth="1"/>
    <col min="13063" max="13064" width="8.42578125" style="391" customWidth="1"/>
    <col min="13065" max="13065" width="23.42578125" style="391" customWidth="1"/>
    <col min="13066" max="13066" width="2.7109375" style="391" customWidth="1"/>
    <col min="13067" max="13262" width="11" style="391" customWidth="1"/>
    <col min="13263" max="13311" width="11" style="391"/>
    <col min="13312" max="13312" width="38.85546875" style="391" customWidth="1"/>
    <col min="13313" max="13313" width="13" style="391" customWidth="1"/>
    <col min="13314" max="13314" width="14.42578125" style="391" customWidth="1"/>
    <col min="13315" max="13315" width="38.42578125" style="391" customWidth="1"/>
    <col min="13316" max="13316" width="8.7109375" style="391" customWidth="1"/>
    <col min="13317" max="13317" width="5.85546875" style="391" customWidth="1"/>
    <col min="13318" max="13318" width="9" style="391" customWidth="1"/>
    <col min="13319" max="13320" width="8.42578125" style="391" customWidth="1"/>
    <col min="13321" max="13321" width="23.42578125" style="391" customWidth="1"/>
    <col min="13322" max="13322" width="2.7109375" style="391" customWidth="1"/>
    <col min="13323" max="13518" width="11" style="391" customWidth="1"/>
    <col min="13519" max="13567" width="11" style="391"/>
    <col min="13568" max="13568" width="38.85546875" style="391" customWidth="1"/>
    <col min="13569" max="13569" width="13" style="391" customWidth="1"/>
    <col min="13570" max="13570" width="14.42578125" style="391" customWidth="1"/>
    <col min="13571" max="13571" width="38.42578125" style="391" customWidth="1"/>
    <col min="13572" max="13572" width="8.7109375" style="391" customWidth="1"/>
    <col min="13573" max="13573" width="5.85546875" style="391" customWidth="1"/>
    <col min="13574" max="13574" width="9" style="391" customWidth="1"/>
    <col min="13575" max="13576" width="8.42578125" style="391" customWidth="1"/>
    <col min="13577" max="13577" width="23.42578125" style="391" customWidth="1"/>
    <col min="13578" max="13578" width="2.7109375" style="391" customWidth="1"/>
    <col min="13579" max="13774" width="11" style="391" customWidth="1"/>
    <col min="13775" max="13823" width="11" style="391"/>
    <col min="13824" max="13824" width="38.85546875" style="391" customWidth="1"/>
    <col min="13825" max="13825" width="13" style="391" customWidth="1"/>
    <col min="13826" max="13826" width="14.42578125" style="391" customWidth="1"/>
    <col min="13827" max="13827" width="38.42578125" style="391" customWidth="1"/>
    <col min="13828" max="13828" width="8.7109375" style="391" customWidth="1"/>
    <col min="13829" max="13829" width="5.85546875" style="391" customWidth="1"/>
    <col min="13830" max="13830" width="9" style="391" customWidth="1"/>
    <col min="13831" max="13832" width="8.42578125" style="391" customWidth="1"/>
    <col min="13833" max="13833" width="23.42578125" style="391" customWidth="1"/>
    <col min="13834" max="13834" width="2.7109375" style="391" customWidth="1"/>
    <col min="13835" max="14030" width="11" style="391" customWidth="1"/>
    <col min="14031" max="14079" width="11" style="391"/>
    <col min="14080" max="14080" width="38.85546875" style="391" customWidth="1"/>
    <col min="14081" max="14081" width="13" style="391" customWidth="1"/>
    <col min="14082" max="14082" width="14.42578125" style="391" customWidth="1"/>
    <col min="14083" max="14083" width="38.42578125" style="391" customWidth="1"/>
    <col min="14084" max="14084" width="8.7109375" style="391" customWidth="1"/>
    <col min="14085" max="14085" width="5.85546875" style="391" customWidth="1"/>
    <col min="14086" max="14086" width="9" style="391" customWidth="1"/>
    <col min="14087" max="14088" width="8.42578125" style="391" customWidth="1"/>
    <col min="14089" max="14089" width="23.42578125" style="391" customWidth="1"/>
    <col min="14090" max="14090" width="2.7109375" style="391" customWidth="1"/>
    <col min="14091" max="14286" width="11" style="391" customWidth="1"/>
    <col min="14287" max="14335" width="11" style="391"/>
    <col min="14336" max="14336" width="38.85546875" style="391" customWidth="1"/>
    <col min="14337" max="14337" width="13" style="391" customWidth="1"/>
    <col min="14338" max="14338" width="14.42578125" style="391" customWidth="1"/>
    <col min="14339" max="14339" width="38.42578125" style="391" customWidth="1"/>
    <col min="14340" max="14340" width="8.7109375" style="391" customWidth="1"/>
    <col min="14341" max="14341" width="5.85546875" style="391" customWidth="1"/>
    <col min="14342" max="14342" width="9" style="391" customWidth="1"/>
    <col min="14343" max="14344" width="8.42578125" style="391" customWidth="1"/>
    <col min="14345" max="14345" width="23.42578125" style="391" customWidth="1"/>
    <col min="14346" max="14346" width="2.7109375" style="391" customWidth="1"/>
    <col min="14347" max="14542" width="11" style="391" customWidth="1"/>
    <col min="14543" max="14591" width="11" style="391"/>
    <col min="14592" max="14592" width="38.85546875" style="391" customWidth="1"/>
    <col min="14593" max="14593" width="13" style="391" customWidth="1"/>
    <col min="14594" max="14594" width="14.42578125" style="391" customWidth="1"/>
    <col min="14595" max="14595" width="38.42578125" style="391" customWidth="1"/>
    <col min="14596" max="14596" width="8.7109375" style="391" customWidth="1"/>
    <col min="14597" max="14597" width="5.85546875" style="391" customWidth="1"/>
    <col min="14598" max="14598" width="9" style="391" customWidth="1"/>
    <col min="14599" max="14600" width="8.42578125" style="391" customWidth="1"/>
    <col min="14601" max="14601" width="23.42578125" style="391" customWidth="1"/>
    <col min="14602" max="14602" width="2.7109375" style="391" customWidth="1"/>
    <col min="14603" max="14798" width="11" style="391" customWidth="1"/>
    <col min="14799" max="14847" width="11" style="391"/>
    <col min="14848" max="14848" width="38.85546875" style="391" customWidth="1"/>
    <col min="14849" max="14849" width="13" style="391" customWidth="1"/>
    <col min="14850" max="14850" width="14.42578125" style="391" customWidth="1"/>
    <col min="14851" max="14851" width="38.42578125" style="391" customWidth="1"/>
    <col min="14852" max="14852" width="8.7109375" style="391" customWidth="1"/>
    <col min="14853" max="14853" width="5.85546875" style="391" customWidth="1"/>
    <col min="14854" max="14854" width="9" style="391" customWidth="1"/>
    <col min="14855" max="14856" width="8.42578125" style="391" customWidth="1"/>
    <col min="14857" max="14857" width="23.42578125" style="391" customWidth="1"/>
    <col min="14858" max="14858" width="2.7109375" style="391" customWidth="1"/>
    <col min="14859" max="15054" width="11" style="391" customWidth="1"/>
    <col min="15055" max="15103" width="11" style="391"/>
    <col min="15104" max="15104" width="38.85546875" style="391" customWidth="1"/>
    <col min="15105" max="15105" width="13" style="391" customWidth="1"/>
    <col min="15106" max="15106" width="14.42578125" style="391" customWidth="1"/>
    <col min="15107" max="15107" width="38.42578125" style="391" customWidth="1"/>
    <col min="15108" max="15108" width="8.7109375" style="391" customWidth="1"/>
    <col min="15109" max="15109" width="5.85546875" style="391" customWidth="1"/>
    <col min="15110" max="15110" width="9" style="391" customWidth="1"/>
    <col min="15111" max="15112" width="8.42578125" style="391" customWidth="1"/>
    <col min="15113" max="15113" width="23.42578125" style="391" customWidth="1"/>
    <col min="15114" max="15114" width="2.7109375" style="391" customWidth="1"/>
    <col min="15115" max="15310" width="11" style="391" customWidth="1"/>
    <col min="15311" max="15359" width="11" style="391"/>
    <col min="15360" max="15360" width="38.85546875" style="391" customWidth="1"/>
    <col min="15361" max="15361" width="13" style="391" customWidth="1"/>
    <col min="15362" max="15362" width="14.42578125" style="391" customWidth="1"/>
    <col min="15363" max="15363" width="38.42578125" style="391" customWidth="1"/>
    <col min="15364" max="15364" width="8.7109375" style="391" customWidth="1"/>
    <col min="15365" max="15365" width="5.85546875" style="391" customWidth="1"/>
    <col min="15366" max="15366" width="9" style="391" customWidth="1"/>
    <col min="15367" max="15368" width="8.42578125" style="391" customWidth="1"/>
    <col min="15369" max="15369" width="23.42578125" style="391" customWidth="1"/>
    <col min="15370" max="15370" width="2.7109375" style="391" customWidth="1"/>
    <col min="15371" max="15566" width="11" style="391" customWidth="1"/>
    <col min="15567" max="15615" width="11" style="391"/>
    <col min="15616" max="15616" width="38.85546875" style="391" customWidth="1"/>
    <col min="15617" max="15617" width="13" style="391" customWidth="1"/>
    <col min="15618" max="15618" width="14.42578125" style="391" customWidth="1"/>
    <col min="15619" max="15619" width="38.42578125" style="391" customWidth="1"/>
    <col min="15620" max="15620" width="8.7109375" style="391" customWidth="1"/>
    <col min="15621" max="15621" width="5.85546875" style="391" customWidth="1"/>
    <col min="15622" max="15622" width="9" style="391" customWidth="1"/>
    <col min="15623" max="15624" width="8.42578125" style="391" customWidth="1"/>
    <col min="15625" max="15625" width="23.42578125" style="391" customWidth="1"/>
    <col min="15626" max="15626" width="2.7109375" style="391" customWidth="1"/>
    <col min="15627" max="15822" width="11" style="391" customWidth="1"/>
    <col min="15823" max="15871" width="11" style="391"/>
    <col min="15872" max="15872" width="38.85546875" style="391" customWidth="1"/>
    <col min="15873" max="15873" width="13" style="391" customWidth="1"/>
    <col min="15874" max="15874" width="14.42578125" style="391" customWidth="1"/>
    <col min="15875" max="15875" width="38.42578125" style="391" customWidth="1"/>
    <col min="15876" max="15876" width="8.7109375" style="391" customWidth="1"/>
    <col min="15877" max="15877" width="5.85546875" style="391" customWidth="1"/>
    <col min="15878" max="15878" width="9" style="391" customWidth="1"/>
    <col min="15879" max="15880" width="8.42578125" style="391" customWidth="1"/>
    <col min="15881" max="15881" width="23.42578125" style="391" customWidth="1"/>
    <col min="15882" max="15882" width="2.7109375" style="391" customWidth="1"/>
    <col min="15883" max="16078" width="11" style="391" customWidth="1"/>
    <col min="16079" max="16127" width="11" style="391"/>
    <col min="16128" max="16128" width="38.85546875" style="391" customWidth="1"/>
    <col min="16129" max="16129" width="13" style="391" customWidth="1"/>
    <col min="16130" max="16130" width="14.42578125" style="391" customWidth="1"/>
    <col min="16131" max="16131" width="38.42578125" style="391" customWidth="1"/>
    <col min="16132" max="16132" width="8.7109375" style="391" customWidth="1"/>
    <col min="16133" max="16133" width="5.85546875" style="391" customWidth="1"/>
    <col min="16134" max="16134" width="9" style="391" customWidth="1"/>
    <col min="16135" max="16136" width="8.42578125" style="391" customWidth="1"/>
    <col min="16137" max="16137" width="23.42578125" style="391" customWidth="1"/>
    <col min="16138" max="16138" width="2.7109375" style="391" customWidth="1"/>
    <col min="16139" max="16334" width="11" style="391" customWidth="1"/>
    <col min="16335" max="16384" width="11" style="391"/>
  </cols>
  <sheetData>
    <row r="1" spans="1:9" ht="24.75" customHeight="1">
      <c r="A1" s="1" t="s">
        <v>0</v>
      </c>
      <c r="B1" s="529"/>
      <c r="C1" s="392" t="s">
        <v>1</v>
      </c>
      <c r="D1" s="530"/>
      <c r="F1" s="530" t="s">
        <v>208</v>
      </c>
    </row>
    <row r="2" spans="1:9" ht="18.95" customHeight="1">
      <c r="A2" s="530"/>
      <c r="B2" s="529"/>
      <c r="C2" s="530"/>
      <c r="D2" s="530"/>
      <c r="E2" s="393"/>
      <c r="F2" s="530" t="s">
        <v>208</v>
      </c>
    </row>
    <row r="3" spans="1:9" ht="18.95" customHeight="1">
      <c r="A3" s="863" t="s">
        <v>909</v>
      </c>
      <c r="B3" s="868"/>
      <c r="C3" s="870" t="s">
        <v>654</v>
      </c>
      <c r="D3" s="532"/>
      <c r="E3" s="532"/>
    </row>
    <row r="4" spans="1:9" ht="18.95" customHeight="1">
      <c r="A4" s="871" t="s">
        <v>515</v>
      </c>
      <c r="B4" s="872"/>
      <c r="C4" s="873" t="s">
        <v>639</v>
      </c>
      <c r="E4" s="371"/>
    </row>
    <row r="5" spans="1:9" ht="18.95" customHeight="1">
      <c r="A5" s="279"/>
      <c r="B5" s="533"/>
      <c r="D5" s="279"/>
      <c r="E5" s="279"/>
    </row>
    <row r="6" spans="1:9" ht="16.5" customHeight="1">
      <c r="A6" s="888" t="s">
        <v>867</v>
      </c>
      <c r="B6" s="900" t="s">
        <v>640</v>
      </c>
      <c r="C6" s="912" t="s">
        <v>868</v>
      </c>
      <c r="D6" s="403"/>
      <c r="F6" s="403"/>
    </row>
    <row r="7" spans="1:9" ht="27" customHeight="1">
      <c r="A7" s="284"/>
      <c r="B7" s="1032" t="s">
        <v>910</v>
      </c>
      <c r="D7" s="403"/>
      <c r="E7" s="360"/>
      <c r="F7" s="290"/>
      <c r="G7" s="351"/>
      <c r="H7" s="290"/>
      <c r="I7" s="351"/>
    </row>
    <row r="8" spans="1:9" ht="13.5" customHeight="1">
      <c r="A8" s="458"/>
      <c r="B8" s="304"/>
      <c r="D8" s="403"/>
      <c r="E8" s="351"/>
      <c r="F8" s="400"/>
      <c r="G8" s="286"/>
      <c r="H8" s="400"/>
      <c r="I8" s="351"/>
    </row>
    <row r="9" spans="1:9" ht="15" customHeight="1">
      <c r="A9" s="179" t="s">
        <v>18</v>
      </c>
      <c r="B9" s="535">
        <f>B10+B11+B12+B13+B14+B15+B16+B17</f>
        <v>76</v>
      </c>
      <c r="C9" s="459" t="s">
        <v>19</v>
      </c>
      <c r="D9" s="536"/>
      <c r="E9" s="536"/>
      <c r="F9" s="536"/>
      <c r="G9" s="421"/>
      <c r="H9" s="536"/>
    </row>
    <row r="10" spans="1:9" s="421" customFormat="1" ht="15" customHeight="1">
      <c r="A10" s="192" t="s">
        <v>20</v>
      </c>
      <c r="B10" s="422">
        <v>6</v>
      </c>
      <c r="C10" s="460" t="s">
        <v>21</v>
      </c>
      <c r="D10" s="536"/>
      <c r="E10" s="536"/>
      <c r="F10" s="404"/>
      <c r="G10" s="404"/>
      <c r="H10" s="536"/>
    </row>
    <row r="11" spans="1:9" s="421" customFormat="1" ht="15" customHeight="1">
      <c r="A11" s="192" t="s">
        <v>22</v>
      </c>
      <c r="B11" s="422">
        <v>1</v>
      </c>
      <c r="C11" s="460" t="s">
        <v>23</v>
      </c>
      <c r="D11" s="536"/>
      <c r="E11" s="537"/>
      <c r="F11" s="404"/>
      <c r="G11" s="404"/>
      <c r="H11" s="404"/>
    </row>
    <row r="12" spans="1:9" ht="15" customHeight="1">
      <c r="A12" s="295" t="s">
        <v>24</v>
      </c>
      <c r="B12" s="422" t="s">
        <v>221</v>
      </c>
      <c r="C12" s="460" t="s">
        <v>25</v>
      </c>
      <c r="D12" s="279"/>
      <c r="E12" s="279"/>
      <c r="F12" s="279"/>
      <c r="G12" s="404"/>
      <c r="H12" s="279"/>
    </row>
    <row r="13" spans="1:9" ht="15" customHeight="1">
      <c r="A13" s="462" t="s">
        <v>26</v>
      </c>
      <c r="B13" s="422">
        <v>5</v>
      </c>
      <c r="C13" s="460" t="s">
        <v>27</v>
      </c>
      <c r="D13" s="421"/>
      <c r="E13" s="421"/>
      <c r="H13" s="287"/>
    </row>
    <row r="14" spans="1:9" ht="15" customHeight="1">
      <c r="A14" s="462" t="s">
        <v>346</v>
      </c>
      <c r="B14" s="422">
        <v>3</v>
      </c>
      <c r="C14" s="460" t="s">
        <v>35</v>
      </c>
      <c r="D14" s="538"/>
      <c r="E14" s="538"/>
      <c r="F14" s="538"/>
      <c r="G14" s="538"/>
      <c r="H14" s="538"/>
    </row>
    <row r="15" spans="1:9" s="360" customFormat="1" ht="15" customHeight="1">
      <c r="A15" s="462" t="s">
        <v>28</v>
      </c>
      <c r="B15" s="422">
        <v>2</v>
      </c>
      <c r="C15" s="460" t="s">
        <v>29</v>
      </c>
      <c r="D15" s="538"/>
      <c r="E15" s="538"/>
      <c r="F15" s="538"/>
      <c r="G15" s="538"/>
      <c r="H15" s="538"/>
    </row>
    <row r="16" spans="1:9" ht="15" customHeight="1">
      <c r="A16" s="462" t="s">
        <v>347</v>
      </c>
      <c r="B16" s="422">
        <v>50</v>
      </c>
      <c r="C16" s="460" t="s">
        <v>31</v>
      </c>
      <c r="D16" s="538"/>
      <c r="E16" s="538"/>
      <c r="F16" s="538"/>
      <c r="G16" s="538"/>
      <c r="H16" s="538"/>
    </row>
    <row r="17" spans="1:8" ht="15" customHeight="1">
      <c r="A17" s="462" t="s">
        <v>348</v>
      </c>
      <c r="B17" s="422">
        <v>9</v>
      </c>
      <c r="C17" s="460" t="s">
        <v>33</v>
      </c>
      <c r="D17" s="538"/>
      <c r="E17" s="538"/>
      <c r="F17" s="538"/>
      <c r="G17" s="538"/>
      <c r="H17" s="538"/>
    </row>
    <row r="18" spans="1:8" ht="15" customHeight="1">
      <c r="A18" s="185" t="s">
        <v>36</v>
      </c>
      <c r="B18" s="535">
        <f>SUM(B19:B26)</f>
        <v>50</v>
      </c>
      <c r="C18" s="464" t="s">
        <v>37</v>
      </c>
      <c r="D18" s="538"/>
      <c r="E18" s="538"/>
      <c r="F18" s="538"/>
      <c r="G18" s="538"/>
      <c r="H18" s="538"/>
    </row>
    <row r="19" spans="1:8" ht="15" customHeight="1">
      <c r="A19" s="192" t="s">
        <v>38</v>
      </c>
      <c r="B19" s="422">
        <v>6</v>
      </c>
      <c r="C19" s="465" t="s">
        <v>39</v>
      </c>
      <c r="D19" s="538"/>
      <c r="E19" s="538"/>
      <c r="F19" s="538"/>
      <c r="G19" s="538"/>
      <c r="H19" s="538"/>
    </row>
    <row r="20" spans="1:8" ht="15" customHeight="1">
      <c r="A20" s="192" t="s">
        <v>40</v>
      </c>
      <c r="B20" s="422">
        <v>2</v>
      </c>
      <c r="C20" s="465" t="s">
        <v>41</v>
      </c>
      <c r="D20" s="538"/>
      <c r="E20" s="538"/>
      <c r="F20" s="538"/>
      <c r="G20" s="538"/>
      <c r="H20" s="538"/>
    </row>
    <row r="21" spans="1:8" ht="15" customHeight="1">
      <c r="A21" s="192" t="s">
        <v>42</v>
      </c>
      <c r="B21" s="422" t="s">
        <v>221</v>
      </c>
      <c r="C21" s="465" t="s">
        <v>43</v>
      </c>
      <c r="D21" s="538"/>
      <c r="E21" s="538"/>
      <c r="F21" s="538"/>
      <c r="G21" s="538"/>
      <c r="H21" s="538"/>
    </row>
    <row r="22" spans="1:8" ht="15" customHeight="1">
      <c r="A22" s="192" t="s">
        <v>44</v>
      </c>
      <c r="B22" s="422">
        <v>2</v>
      </c>
      <c r="C22" s="460" t="s">
        <v>45</v>
      </c>
      <c r="D22" s="538"/>
      <c r="E22" s="538"/>
      <c r="F22" s="538"/>
      <c r="G22" s="538"/>
      <c r="H22" s="538"/>
    </row>
    <row r="23" spans="1:8" ht="15" customHeight="1">
      <c r="A23" s="192" t="s">
        <v>46</v>
      </c>
      <c r="B23" s="422">
        <v>1</v>
      </c>
      <c r="C23" s="465" t="s">
        <v>47</v>
      </c>
      <c r="D23" s="538"/>
      <c r="E23" s="538"/>
      <c r="F23" s="538"/>
      <c r="G23" s="538"/>
      <c r="H23" s="538"/>
    </row>
    <row r="24" spans="1:8" ht="15" customHeight="1">
      <c r="A24" s="192" t="s">
        <v>48</v>
      </c>
      <c r="B24" s="422">
        <v>10</v>
      </c>
      <c r="C24" s="465" t="s">
        <v>49</v>
      </c>
      <c r="D24" s="538"/>
      <c r="E24" s="538"/>
      <c r="F24" s="538"/>
      <c r="G24" s="538"/>
      <c r="H24" s="538"/>
    </row>
    <row r="25" spans="1:8" ht="15" customHeight="1">
      <c r="A25" s="192" t="s">
        <v>50</v>
      </c>
      <c r="B25" s="414">
        <v>26</v>
      </c>
      <c r="C25" s="465" t="s">
        <v>51</v>
      </c>
      <c r="D25" s="538"/>
      <c r="E25" s="538"/>
      <c r="F25" s="538"/>
      <c r="G25" s="538"/>
      <c r="H25" s="538"/>
    </row>
    <row r="26" spans="1:8" ht="15" customHeight="1">
      <c r="A26" s="192" t="s">
        <v>52</v>
      </c>
      <c r="B26" s="422">
        <v>3</v>
      </c>
      <c r="C26" s="465" t="s">
        <v>53</v>
      </c>
      <c r="D26" s="538"/>
      <c r="E26" s="538"/>
      <c r="F26" s="538"/>
      <c r="G26" s="538"/>
      <c r="H26" s="538"/>
    </row>
    <row r="27" spans="1:8" ht="15" customHeight="1">
      <c r="A27" s="179" t="s">
        <v>54</v>
      </c>
      <c r="B27" s="535">
        <f>B28+B29+B30+B31+B32+B33+B34+B35+B36</f>
        <v>159</v>
      </c>
      <c r="C27" s="459" t="s">
        <v>55</v>
      </c>
      <c r="D27" s="538"/>
      <c r="E27" s="538"/>
      <c r="F27" s="538"/>
      <c r="G27" s="538"/>
      <c r="H27" s="538"/>
    </row>
    <row r="28" spans="1:8" ht="15" customHeight="1">
      <c r="A28" s="466" t="s">
        <v>58</v>
      </c>
      <c r="B28" s="422">
        <v>1</v>
      </c>
      <c r="C28" s="460" t="s">
        <v>59</v>
      </c>
      <c r="D28" s="538"/>
      <c r="E28" s="538"/>
      <c r="F28" s="538"/>
      <c r="G28" s="538"/>
      <c r="H28" s="538"/>
    </row>
    <row r="29" spans="1:8" ht="15" customHeight="1">
      <c r="A29" s="189" t="s">
        <v>60</v>
      </c>
      <c r="B29" s="422">
        <v>2</v>
      </c>
      <c r="C29" s="460" t="s">
        <v>61</v>
      </c>
      <c r="D29" s="538"/>
      <c r="E29" s="538"/>
      <c r="F29" s="538"/>
      <c r="G29" s="538"/>
      <c r="H29" s="538"/>
    </row>
    <row r="30" spans="1:8" ht="15" customHeight="1">
      <c r="A30" s="467" t="s">
        <v>62</v>
      </c>
      <c r="B30" s="414">
        <v>83</v>
      </c>
      <c r="C30" s="460" t="s">
        <v>63</v>
      </c>
      <c r="D30" s="538"/>
      <c r="E30" s="538"/>
      <c r="F30" s="538"/>
      <c r="G30" s="538"/>
      <c r="H30" s="538"/>
    </row>
    <row r="31" spans="1:8" ht="15" customHeight="1">
      <c r="A31" s="192" t="s">
        <v>64</v>
      </c>
      <c r="B31" s="422">
        <v>1</v>
      </c>
      <c r="C31" s="460" t="s">
        <v>797</v>
      </c>
      <c r="D31" s="538"/>
      <c r="E31" s="538"/>
      <c r="F31" s="538"/>
      <c r="G31" s="538"/>
      <c r="H31" s="538"/>
    </row>
    <row r="32" spans="1:8" ht="15" customHeight="1">
      <c r="A32" s="189" t="s">
        <v>56</v>
      </c>
      <c r="B32" s="422">
        <v>60</v>
      </c>
      <c r="C32" s="460" t="s">
        <v>57</v>
      </c>
      <c r="D32" s="538"/>
      <c r="E32" s="538"/>
      <c r="F32" s="538"/>
      <c r="G32" s="538"/>
      <c r="H32" s="538"/>
    </row>
    <row r="33" spans="1:8" ht="15" customHeight="1">
      <c r="A33" s="468" t="s">
        <v>71</v>
      </c>
      <c r="B33" s="422" t="s">
        <v>221</v>
      </c>
      <c r="C33" s="460" t="s">
        <v>72</v>
      </c>
      <c r="D33" s="538"/>
      <c r="E33" s="538"/>
      <c r="F33" s="538"/>
      <c r="G33" s="538"/>
      <c r="H33" s="538"/>
    </row>
    <row r="34" spans="1:8" ht="15" customHeight="1">
      <c r="A34" s="192" t="s">
        <v>65</v>
      </c>
      <c r="B34" s="422">
        <v>3</v>
      </c>
      <c r="C34" s="460" t="s">
        <v>66</v>
      </c>
      <c r="D34" s="538"/>
      <c r="E34" s="538"/>
      <c r="F34" s="538"/>
      <c r="G34" s="538"/>
      <c r="H34" s="538"/>
    </row>
    <row r="35" spans="1:8" ht="15" customHeight="1">
      <c r="A35" s="192" t="s">
        <v>67</v>
      </c>
      <c r="B35" s="422">
        <v>2</v>
      </c>
      <c r="C35" s="460" t="s">
        <v>68</v>
      </c>
      <c r="D35" s="538"/>
      <c r="E35" s="538"/>
      <c r="F35" s="538"/>
      <c r="G35" s="538"/>
      <c r="H35" s="538"/>
    </row>
    <row r="36" spans="1:8" ht="15" customHeight="1">
      <c r="A36" s="192" t="s">
        <v>69</v>
      </c>
      <c r="B36" s="422">
        <v>7</v>
      </c>
      <c r="C36" s="460" t="s">
        <v>70</v>
      </c>
      <c r="D36" s="538"/>
      <c r="E36" s="538"/>
      <c r="F36" s="538"/>
      <c r="G36" s="538"/>
      <c r="H36" s="538"/>
    </row>
    <row r="37" spans="1:8" ht="15" customHeight="1">
      <c r="A37" s="190" t="s">
        <v>73</v>
      </c>
      <c r="B37" s="535">
        <f>B38+B39+B40+B41+B42+B43+B44</f>
        <v>95</v>
      </c>
      <c r="C37" s="459" t="s">
        <v>74</v>
      </c>
      <c r="D37" s="538"/>
      <c r="E37" s="538"/>
      <c r="F37" s="538"/>
      <c r="G37" s="538"/>
      <c r="H37" s="538"/>
    </row>
    <row r="38" spans="1:8" ht="15" customHeight="1">
      <c r="A38" s="466" t="s">
        <v>75</v>
      </c>
      <c r="B38" s="422">
        <v>16</v>
      </c>
      <c r="C38" s="465" t="s">
        <v>76</v>
      </c>
      <c r="D38" s="538"/>
      <c r="E38" s="538"/>
      <c r="F38" s="538"/>
      <c r="G38" s="538"/>
      <c r="H38" s="538"/>
    </row>
    <row r="39" spans="1:8" ht="15" customHeight="1">
      <c r="A39" s="466" t="s">
        <v>77</v>
      </c>
      <c r="B39" s="422">
        <v>4</v>
      </c>
      <c r="C39" s="460" t="s">
        <v>78</v>
      </c>
      <c r="D39" s="538"/>
      <c r="E39" s="538"/>
      <c r="F39" s="538"/>
      <c r="G39" s="538"/>
      <c r="H39" s="538"/>
    </row>
    <row r="40" spans="1:8" ht="15" customHeight="1">
      <c r="A40" s="466" t="s">
        <v>79</v>
      </c>
      <c r="B40" s="414">
        <v>25</v>
      </c>
      <c r="C40" s="460" t="s">
        <v>80</v>
      </c>
      <c r="D40" s="538"/>
      <c r="E40" s="538"/>
      <c r="F40" s="538"/>
      <c r="G40" s="538"/>
      <c r="H40" s="538"/>
    </row>
    <row r="41" spans="1:8" ht="15" customHeight="1">
      <c r="A41" s="466" t="s">
        <v>81</v>
      </c>
      <c r="B41" s="414">
        <v>20</v>
      </c>
      <c r="C41" s="460" t="s">
        <v>82</v>
      </c>
      <c r="D41" s="538"/>
      <c r="E41" s="538"/>
      <c r="F41" s="538"/>
      <c r="G41" s="538"/>
      <c r="H41" s="538"/>
    </row>
    <row r="42" spans="1:8" ht="15" customHeight="1">
      <c r="A42" s="466" t="s">
        <v>83</v>
      </c>
      <c r="B42" s="422">
        <v>3</v>
      </c>
      <c r="C42" s="465" t="s">
        <v>84</v>
      </c>
      <c r="D42" s="538"/>
      <c r="E42" s="538"/>
      <c r="F42" s="538"/>
      <c r="G42" s="538"/>
      <c r="H42" s="538"/>
    </row>
    <row r="43" spans="1:8" ht="15" customHeight="1">
      <c r="A43" s="466" t="s">
        <v>85</v>
      </c>
      <c r="B43" s="422">
        <v>2</v>
      </c>
      <c r="C43" s="465" t="s">
        <v>86</v>
      </c>
      <c r="D43" s="538"/>
      <c r="E43" s="538"/>
      <c r="F43" s="538"/>
      <c r="G43" s="538"/>
      <c r="H43" s="538"/>
    </row>
    <row r="44" spans="1:8" ht="15" customHeight="1">
      <c r="A44" s="466" t="s">
        <v>87</v>
      </c>
      <c r="B44" s="422">
        <v>25</v>
      </c>
      <c r="C44" s="460" t="s">
        <v>88</v>
      </c>
      <c r="D44" s="538"/>
      <c r="E44" s="538"/>
      <c r="F44" s="538"/>
      <c r="G44" s="538"/>
      <c r="H44" s="538"/>
    </row>
    <row r="45" spans="1:8" ht="15" customHeight="1">
      <c r="A45" s="191" t="s">
        <v>89</v>
      </c>
      <c r="B45" s="535">
        <f>B46+B47+B48+B49+B50</f>
        <v>31</v>
      </c>
      <c r="C45" s="459" t="s">
        <v>90</v>
      </c>
    </row>
    <row r="46" spans="1:8" ht="15" customHeight="1">
      <c r="A46" s="192" t="s">
        <v>91</v>
      </c>
      <c r="B46" s="422">
        <v>2</v>
      </c>
      <c r="C46" s="460" t="s">
        <v>92</v>
      </c>
      <c r="D46" s="538"/>
      <c r="E46" s="538"/>
      <c r="F46" s="538"/>
      <c r="G46" s="538"/>
      <c r="H46" s="538"/>
    </row>
    <row r="47" spans="1:8" ht="15" customHeight="1">
      <c r="A47" s="466" t="s">
        <v>93</v>
      </c>
      <c r="B47" s="422">
        <v>11</v>
      </c>
      <c r="C47" s="460" t="s">
        <v>94</v>
      </c>
      <c r="D47" s="538"/>
      <c r="E47" s="538"/>
      <c r="F47" s="538"/>
      <c r="G47" s="538"/>
      <c r="H47" s="538"/>
    </row>
    <row r="48" spans="1:8" ht="15" customHeight="1">
      <c r="A48" s="466" t="s">
        <v>95</v>
      </c>
      <c r="B48" s="422">
        <v>5</v>
      </c>
      <c r="C48" s="460" t="s">
        <v>96</v>
      </c>
      <c r="D48" s="538"/>
      <c r="E48" s="538"/>
      <c r="F48" s="538"/>
      <c r="G48" s="538"/>
      <c r="H48" s="538"/>
    </row>
    <row r="49" spans="1:8" ht="15" customHeight="1">
      <c r="A49" s="466" t="s">
        <v>97</v>
      </c>
      <c r="B49" s="422">
        <v>3</v>
      </c>
      <c r="C49" s="460" t="s">
        <v>98</v>
      </c>
      <c r="D49" s="538"/>
      <c r="E49" s="538"/>
      <c r="F49" s="538"/>
      <c r="G49" s="538"/>
      <c r="H49" s="538"/>
    </row>
    <row r="50" spans="1:8" ht="15" customHeight="1">
      <c r="A50" s="466" t="s">
        <v>99</v>
      </c>
      <c r="B50" s="422">
        <v>10</v>
      </c>
      <c r="C50" s="465" t="s">
        <v>100</v>
      </c>
      <c r="D50" s="539"/>
      <c r="E50" s="539"/>
      <c r="F50" s="539"/>
      <c r="G50" s="539"/>
      <c r="H50" s="539"/>
    </row>
    <row r="51" spans="1:8" ht="12.95" customHeight="1">
      <c r="A51" s="301"/>
      <c r="B51" s="422"/>
      <c r="C51" s="470"/>
      <c r="D51" s="360"/>
      <c r="E51" s="360"/>
      <c r="F51" s="360"/>
      <c r="G51" s="360"/>
      <c r="H51" s="360"/>
    </row>
    <row r="52" spans="1:8" s="279" customFormat="1" ht="12.95" customHeight="1">
      <c r="A52" s="301"/>
      <c r="B52" s="540"/>
      <c r="C52" s="470"/>
    </row>
    <row r="53" spans="1:8" s="279" customFormat="1" ht="12.95" customHeight="1">
      <c r="A53" s="301"/>
      <c r="B53" s="540"/>
      <c r="C53" s="470"/>
      <c r="D53" s="703"/>
      <c r="E53" s="703"/>
      <c r="F53" s="703"/>
      <c r="G53" s="703"/>
      <c r="H53" s="703"/>
    </row>
    <row r="54" spans="1:8" ht="12.75" customHeight="1">
      <c r="A54" s="301"/>
      <c r="B54" s="540"/>
      <c r="C54" s="470"/>
    </row>
    <row r="55" spans="1:8" ht="12.75" customHeight="1">
      <c r="A55" s="301"/>
      <c r="B55" s="540"/>
      <c r="C55" s="470"/>
    </row>
    <row r="56" spans="1:8" ht="12" customHeight="1"/>
    <row r="57" spans="1:8" ht="14.25" customHeight="1"/>
    <row r="58" spans="1:8" ht="15" customHeight="1"/>
    <row r="59" spans="1:8" ht="15" customHeight="1">
      <c r="A59" s="353"/>
    </row>
    <row r="60" spans="1:8" ht="15" customHeight="1">
      <c r="A60" s="1" t="s">
        <v>0</v>
      </c>
      <c r="B60" s="529"/>
      <c r="C60" s="392" t="s">
        <v>1</v>
      </c>
    </row>
    <row r="61" spans="1:8" ht="20.25" customHeight="1">
      <c r="A61" s="530"/>
      <c r="B61" s="529"/>
      <c r="C61" s="530"/>
    </row>
    <row r="62" spans="1:8" ht="20.25" customHeight="1">
      <c r="A62" s="863" t="s">
        <v>909</v>
      </c>
      <c r="B62" s="868"/>
      <c r="C62" s="870" t="s">
        <v>655</v>
      </c>
    </row>
    <row r="63" spans="1:8" ht="20.25" customHeight="1">
      <c r="A63" s="871" t="s">
        <v>642</v>
      </c>
      <c r="B63" s="872"/>
      <c r="C63" s="873" t="s">
        <v>641</v>
      </c>
    </row>
    <row r="64" spans="1:8" ht="20.25" customHeight="1">
      <c r="A64" s="764"/>
      <c r="B64" s="874"/>
      <c r="C64" s="875"/>
    </row>
    <row r="65" spans="1:3" ht="20.25" customHeight="1">
      <c r="A65" s="899" t="s">
        <v>867</v>
      </c>
      <c r="B65" s="900" t="s">
        <v>640</v>
      </c>
      <c r="C65" s="898" t="s">
        <v>868</v>
      </c>
    </row>
    <row r="66" spans="1:3" ht="26.25" customHeight="1">
      <c r="A66" s="876"/>
      <c r="B66" s="901" t="s">
        <v>910</v>
      </c>
      <c r="C66" s="877"/>
    </row>
    <row r="67" spans="1:3" ht="20.25" customHeight="1">
      <c r="A67" s="878"/>
      <c r="B67" s="878"/>
      <c r="C67" s="877"/>
    </row>
    <row r="68" spans="1:3" ht="14.25" customHeight="1">
      <c r="A68" s="306" t="s">
        <v>101</v>
      </c>
      <c r="B68" s="734">
        <f>B69+B70+B71+B72+B73+B74+B75+B76+B77+B78+B79+B80+B81+B82+B83+B84</f>
        <v>260</v>
      </c>
      <c r="C68" s="307" t="s">
        <v>102</v>
      </c>
    </row>
    <row r="69" spans="1:3" ht="14.25" customHeight="1">
      <c r="A69" s="761" t="s">
        <v>690</v>
      </c>
      <c r="B69" s="751">
        <v>11</v>
      </c>
      <c r="C69" s="762" t="s">
        <v>707</v>
      </c>
    </row>
    <row r="70" spans="1:3" ht="14.25" customHeight="1">
      <c r="A70" s="761" t="s">
        <v>691</v>
      </c>
      <c r="B70" s="751">
        <v>12</v>
      </c>
      <c r="C70" s="762" t="s">
        <v>706</v>
      </c>
    </row>
    <row r="71" spans="1:3" ht="14.25" customHeight="1">
      <c r="A71" s="761" t="s">
        <v>692</v>
      </c>
      <c r="B71" s="751">
        <v>13</v>
      </c>
      <c r="C71" s="763" t="s">
        <v>708</v>
      </c>
    </row>
    <row r="72" spans="1:3" ht="14.25" customHeight="1">
      <c r="A72" s="761" t="s">
        <v>693</v>
      </c>
      <c r="B72" s="751">
        <v>11</v>
      </c>
      <c r="C72" s="762" t="s">
        <v>709</v>
      </c>
    </row>
    <row r="73" spans="1:3" ht="14.25" customHeight="1">
      <c r="A73" s="761" t="s">
        <v>694</v>
      </c>
      <c r="B73" s="751">
        <v>3</v>
      </c>
      <c r="C73" s="762" t="s">
        <v>710</v>
      </c>
    </row>
    <row r="74" spans="1:3" ht="14.25" customHeight="1">
      <c r="A74" s="761" t="s">
        <v>695</v>
      </c>
      <c r="B74" s="751">
        <v>14</v>
      </c>
      <c r="C74" s="762" t="s">
        <v>711</v>
      </c>
    </row>
    <row r="75" spans="1:3" ht="14.25" customHeight="1">
      <c r="A75" s="761" t="s">
        <v>696</v>
      </c>
      <c r="B75" s="751">
        <v>120</v>
      </c>
      <c r="C75" s="762" t="s">
        <v>712</v>
      </c>
    </row>
    <row r="76" spans="1:3" ht="14.25" customHeight="1">
      <c r="A76" s="761" t="s">
        <v>697</v>
      </c>
      <c r="B76" s="752">
        <v>11</v>
      </c>
      <c r="C76" s="762" t="s">
        <v>713</v>
      </c>
    </row>
    <row r="77" spans="1:3" ht="14.25" customHeight="1">
      <c r="A77" s="761" t="s">
        <v>698</v>
      </c>
      <c r="B77" s="752">
        <v>17</v>
      </c>
      <c r="C77" s="762" t="s">
        <v>714</v>
      </c>
    </row>
    <row r="78" spans="1:3" ht="14.25" customHeight="1">
      <c r="A78" s="761" t="s">
        <v>699</v>
      </c>
      <c r="B78" s="753">
        <v>5</v>
      </c>
      <c r="C78" s="762" t="s">
        <v>124</v>
      </c>
    </row>
    <row r="79" spans="1:3" ht="14.25" customHeight="1">
      <c r="A79" s="761" t="s">
        <v>700</v>
      </c>
      <c r="B79" s="752">
        <v>8</v>
      </c>
      <c r="C79" s="762" t="s">
        <v>126</v>
      </c>
    </row>
    <row r="80" spans="1:3" ht="14.25" customHeight="1">
      <c r="A80" s="761" t="s">
        <v>701</v>
      </c>
      <c r="B80" s="752">
        <v>7</v>
      </c>
      <c r="C80" s="764" t="s">
        <v>689</v>
      </c>
    </row>
    <row r="81" spans="1:3" ht="14.25" customHeight="1">
      <c r="A81" s="761" t="s">
        <v>702</v>
      </c>
      <c r="B81" s="752">
        <v>7</v>
      </c>
      <c r="C81" s="764" t="s">
        <v>128</v>
      </c>
    </row>
    <row r="82" spans="1:3" ht="14.25" customHeight="1">
      <c r="A82" s="761" t="s">
        <v>703</v>
      </c>
      <c r="B82" s="752">
        <v>5</v>
      </c>
      <c r="C82" s="762" t="s">
        <v>130</v>
      </c>
    </row>
    <row r="83" spans="1:3" ht="14.25" customHeight="1">
      <c r="A83" s="761" t="s">
        <v>704</v>
      </c>
      <c r="B83" s="752">
        <v>3</v>
      </c>
      <c r="C83" s="762" t="s">
        <v>132</v>
      </c>
    </row>
    <row r="84" spans="1:3" ht="14.25" customHeight="1">
      <c r="A84" s="761" t="s">
        <v>705</v>
      </c>
      <c r="B84" s="752">
        <v>13</v>
      </c>
      <c r="C84" s="764" t="s">
        <v>117</v>
      </c>
    </row>
    <row r="85" spans="1:3" ht="14.25" customHeight="1">
      <c r="A85" s="310" t="s">
        <v>133</v>
      </c>
      <c r="B85" s="734">
        <f>B86+B87+B88+B89+B90+B91+B92+B93</f>
        <v>46</v>
      </c>
      <c r="C85" s="311" t="s">
        <v>134</v>
      </c>
    </row>
    <row r="86" spans="1:3" ht="14.25" customHeight="1">
      <c r="A86" s="308" t="s">
        <v>135</v>
      </c>
      <c r="B86" s="412">
        <v>2</v>
      </c>
      <c r="C86" s="309" t="s">
        <v>136</v>
      </c>
    </row>
    <row r="87" spans="1:3" ht="14.25" customHeight="1">
      <c r="A87" s="308" t="s">
        <v>137</v>
      </c>
      <c r="B87" s="412">
        <v>1</v>
      </c>
      <c r="C87" s="309" t="s">
        <v>138</v>
      </c>
    </row>
    <row r="88" spans="1:3" ht="14.25" customHeight="1">
      <c r="A88" s="308" t="s">
        <v>139</v>
      </c>
      <c r="B88" s="412">
        <v>4</v>
      </c>
      <c r="C88" s="309" t="s">
        <v>140</v>
      </c>
    </row>
    <row r="89" spans="1:3" ht="14.25" customHeight="1">
      <c r="A89" s="308" t="s">
        <v>141</v>
      </c>
      <c r="B89" s="412">
        <v>3</v>
      </c>
      <c r="C89" s="309" t="s">
        <v>142</v>
      </c>
    </row>
    <row r="90" spans="1:3" ht="14.25" customHeight="1">
      <c r="A90" s="308" t="s">
        <v>143</v>
      </c>
      <c r="B90" s="412">
        <v>26</v>
      </c>
      <c r="C90" s="309" t="s">
        <v>144</v>
      </c>
    </row>
    <row r="91" spans="1:3" ht="14.25" customHeight="1">
      <c r="A91" s="308" t="s">
        <v>145</v>
      </c>
      <c r="B91" s="412">
        <v>2</v>
      </c>
      <c r="C91" s="309" t="s">
        <v>146</v>
      </c>
    </row>
    <row r="92" spans="1:3" ht="14.25" customHeight="1">
      <c r="A92" s="308" t="s">
        <v>147</v>
      </c>
      <c r="B92" s="412">
        <v>7</v>
      </c>
      <c r="C92" s="309" t="s">
        <v>817</v>
      </c>
    </row>
    <row r="93" spans="1:3" ht="14.25" customHeight="1">
      <c r="A93" s="308" t="s">
        <v>148</v>
      </c>
      <c r="B93" s="412">
        <v>1</v>
      </c>
      <c r="C93" s="309" t="s">
        <v>149</v>
      </c>
    </row>
    <row r="94" spans="1:3" ht="14.25" customHeight="1">
      <c r="A94" s="312" t="s">
        <v>150</v>
      </c>
      <c r="B94" s="542">
        <f>SUM(B95:B99)</f>
        <v>10</v>
      </c>
      <c r="C94" s="313" t="s">
        <v>151</v>
      </c>
    </row>
    <row r="95" spans="1:3" ht="14.25" customHeight="1">
      <c r="A95" s="308" t="s">
        <v>152</v>
      </c>
      <c r="B95" s="412">
        <v>4</v>
      </c>
      <c r="C95" s="309" t="s">
        <v>153</v>
      </c>
    </row>
    <row r="96" spans="1:3" ht="14.25" customHeight="1">
      <c r="A96" s="308" t="s">
        <v>154</v>
      </c>
      <c r="B96" s="412">
        <v>1</v>
      </c>
      <c r="C96" s="309" t="s">
        <v>155</v>
      </c>
    </row>
    <row r="97" spans="1:3" ht="14.25" customHeight="1">
      <c r="A97" s="308" t="s">
        <v>156</v>
      </c>
      <c r="B97" s="412">
        <v>3</v>
      </c>
      <c r="C97" s="309" t="s">
        <v>157</v>
      </c>
    </row>
    <row r="98" spans="1:3" ht="14.25" customHeight="1">
      <c r="A98" s="308" t="s">
        <v>158</v>
      </c>
      <c r="B98" s="412">
        <v>1</v>
      </c>
      <c r="C98" s="309" t="s">
        <v>159</v>
      </c>
    </row>
    <row r="99" spans="1:3" ht="14.25" customHeight="1">
      <c r="A99" s="308" t="s">
        <v>160</v>
      </c>
      <c r="B99" s="412">
        <v>1</v>
      </c>
      <c r="C99" s="309" t="s">
        <v>161</v>
      </c>
    </row>
    <row r="100" spans="1:3" ht="14.25" customHeight="1">
      <c r="A100" s="310" t="s">
        <v>162</v>
      </c>
      <c r="B100" s="542">
        <f>B101+B102+B103+B104+B105+B106</f>
        <v>35</v>
      </c>
      <c r="C100" s="314" t="s">
        <v>163</v>
      </c>
    </row>
    <row r="101" spans="1:3" ht="14.25" customHeight="1">
      <c r="A101" s="308" t="s">
        <v>164</v>
      </c>
      <c r="B101" s="412">
        <v>18</v>
      </c>
      <c r="C101" s="309" t="s">
        <v>165</v>
      </c>
    </row>
    <row r="102" spans="1:3" ht="14.25" customHeight="1">
      <c r="A102" s="308" t="s">
        <v>166</v>
      </c>
      <c r="B102" s="412">
        <v>1</v>
      </c>
      <c r="C102" s="309" t="s">
        <v>167</v>
      </c>
    </row>
    <row r="103" spans="1:3" ht="14.25" customHeight="1">
      <c r="A103" s="308" t="s">
        <v>168</v>
      </c>
      <c r="B103" s="412">
        <v>8</v>
      </c>
      <c r="C103" s="309" t="s">
        <v>169</v>
      </c>
    </row>
    <row r="104" spans="1:3" ht="14.25" customHeight="1">
      <c r="A104" s="308" t="s">
        <v>170</v>
      </c>
      <c r="B104" s="412">
        <v>5</v>
      </c>
      <c r="C104" s="309" t="s">
        <v>171</v>
      </c>
    </row>
    <row r="105" spans="1:3" ht="14.25" customHeight="1">
      <c r="A105" s="308" t="s">
        <v>172</v>
      </c>
      <c r="B105" s="412" t="s">
        <v>221</v>
      </c>
      <c r="C105" s="309" t="s">
        <v>173</v>
      </c>
    </row>
    <row r="106" spans="1:3" ht="14.25" customHeight="1">
      <c r="A106" s="308" t="s">
        <v>174</v>
      </c>
      <c r="B106" s="412">
        <v>3</v>
      </c>
      <c r="C106" s="309" t="s">
        <v>175</v>
      </c>
    </row>
    <row r="107" spans="1:3" ht="14.25" customHeight="1">
      <c r="A107" s="315" t="s">
        <v>176</v>
      </c>
      <c r="B107" s="542">
        <f>SUM(B108:B111)</f>
        <v>4</v>
      </c>
      <c r="C107" s="311" t="s">
        <v>177</v>
      </c>
    </row>
    <row r="108" spans="1:3" ht="14.25" customHeight="1">
      <c r="A108" s="308" t="s">
        <v>178</v>
      </c>
      <c r="B108" s="412" t="s">
        <v>221</v>
      </c>
      <c r="C108" s="309" t="s">
        <v>179</v>
      </c>
    </row>
    <row r="109" spans="1:3" ht="14.25" customHeight="1">
      <c r="A109" s="308" t="s">
        <v>180</v>
      </c>
      <c r="B109" s="412">
        <v>3</v>
      </c>
      <c r="C109" s="309" t="s">
        <v>181</v>
      </c>
    </row>
    <row r="110" spans="1:3" ht="14.25" customHeight="1">
      <c r="A110" s="308" t="s">
        <v>182</v>
      </c>
      <c r="B110" s="412" t="s">
        <v>221</v>
      </c>
      <c r="C110" s="309" t="s">
        <v>183</v>
      </c>
    </row>
    <row r="111" spans="1:3" ht="14.25" customHeight="1">
      <c r="A111" s="308" t="s">
        <v>184</v>
      </c>
      <c r="B111" s="412">
        <v>1</v>
      </c>
      <c r="C111" s="309" t="s">
        <v>185</v>
      </c>
    </row>
    <row r="112" spans="1:3" ht="14.25" customHeight="1">
      <c r="A112" s="306" t="s">
        <v>186</v>
      </c>
      <c r="B112" s="542">
        <f>B113+B114+B115+B116</f>
        <v>5</v>
      </c>
      <c r="C112" s="311" t="s">
        <v>187</v>
      </c>
    </row>
    <row r="113" spans="1:3" ht="14.25" customHeight="1">
      <c r="A113" s="308" t="s">
        <v>188</v>
      </c>
      <c r="B113" s="412" t="s">
        <v>221</v>
      </c>
      <c r="C113" s="309" t="s">
        <v>189</v>
      </c>
    </row>
    <row r="114" spans="1:3" ht="14.25" customHeight="1">
      <c r="A114" s="308" t="s">
        <v>190</v>
      </c>
      <c r="B114" s="412" t="s">
        <v>221</v>
      </c>
      <c r="C114" s="309" t="s">
        <v>191</v>
      </c>
    </row>
    <row r="115" spans="1:3" ht="14.25" customHeight="1">
      <c r="A115" s="308" t="s">
        <v>818</v>
      </c>
      <c r="B115" s="412">
        <v>5</v>
      </c>
      <c r="C115" s="309" t="s">
        <v>192</v>
      </c>
    </row>
    <row r="116" spans="1:3" ht="14.25" customHeight="1">
      <c r="A116" s="308" t="s">
        <v>193</v>
      </c>
      <c r="B116" s="412" t="s">
        <v>221</v>
      </c>
      <c r="C116" s="309" t="s">
        <v>194</v>
      </c>
    </row>
    <row r="117" spans="1:3" ht="14.25" customHeight="1">
      <c r="A117" s="315" t="s">
        <v>195</v>
      </c>
      <c r="B117" s="542">
        <f>B118+B119</f>
        <v>2</v>
      </c>
      <c r="C117" s="311" t="s">
        <v>196</v>
      </c>
    </row>
    <row r="118" spans="1:3" ht="14.25" customHeight="1">
      <c r="A118" s="478" t="s">
        <v>197</v>
      </c>
      <c r="B118" s="412" t="s">
        <v>221</v>
      </c>
      <c r="C118" s="317" t="s">
        <v>838</v>
      </c>
    </row>
    <row r="119" spans="1:3" ht="14.25" customHeight="1">
      <c r="A119" s="479" t="s">
        <v>199</v>
      </c>
      <c r="B119" s="412">
        <v>2</v>
      </c>
      <c r="C119" s="317" t="s">
        <v>821</v>
      </c>
    </row>
    <row r="120" spans="1:3" ht="14.25" customHeight="1">
      <c r="A120" s="319" t="s">
        <v>285</v>
      </c>
      <c r="B120" s="542">
        <f>B117+B112+B107+B100+B94+B85+B68+'13'!B45+'13'!B37+'13'!B27+'13'!B18+'13'!B9</f>
        <v>773</v>
      </c>
      <c r="C120" s="150" t="s">
        <v>202</v>
      </c>
    </row>
    <row r="121" spans="1:3" ht="20.25" customHeight="1">
      <c r="A121" s="364"/>
      <c r="B121" s="365"/>
      <c r="C121" s="279"/>
    </row>
    <row r="122" spans="1:3" ht="20.25" customHeight="1">
      <c r="A122" s="362" t="s">
        <v>715</v>
      </c>
      <c r="B122" s="447"/>
      <c r="C122" s="287" t="s">
        <v>841</v>
      </c>
    </row>
  </sheetData>
  <printOptions gridLinesSet="0"/>
  <pageMargins left="0.59055118110236227" right="0.59055118110236227" top="1.1811023622047245" bottom="1.1811023622047245" header="0.51181102362204722" footer="0.51181102362204722"/>
  <pageSetup paperSize="9" scale="75" orientation="portrait" r:id="rId1"/>
  <headerFooter alignWithMargins="0"/>
  <rowBreaks count="1" manualBreakCount="1">
    <brk id="59" max="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sheetPr transitionEvaluation="1">
    <tabColor rgb="FF7030A0"/>
  </sheetPr>
  <dimension ref="A1:G143"/>
  <sheetViews>
    <sheetView showGridLines="0" view="pageBreakPreview" topLeftCell="A16" zoomScaleSheetLayoutView="100" workbookViewId="0">
      <selection activeCell="C12" sqref="C12"/>
    </sheetView>
  </sheetViews>
  <sheetFormatPr baseColWidth="10" defaultColWidth="5.28515625" defaultRowHeight="12.75"/>
  <cols>
    <col min="1" max="1" width="32.7109375" style="284" customWidth="1"/>
    <col min="2" max="2" width="16.7109375" style="285" customWidth="1"/>
    <col min="3" max="3" width="11.140625" style="285" customWidth="1"/>
    <col min="4" max="4" width="11.85546875" style="285" customWidth="1"/>
    <col min="5" max="5" width="16.42578125" style="285" customWidth="1"/>
    <col min="6" max="6" width="34.5703125" style="284" customWidth="1"/>
    <col min="7" max="7" width="3.7109375" style="284" customWidth="1"/>
    <col min="8" max="8" width="6.7109375" style="284" customWidth="1"/>
    <col min="9" max="126" width="5.28515625" style="284" customWidth="1"/>
    <col min="127" max="252" width="5.28515625" style="284"/>
    <col min="253" max="253" width="32.7109375" style="284" customWidth="1"/>
    <col min="254" max="254" width="14.7109375" style="284" customWidth="1"/>
    <col min="255" max="256" width="16.7109375" style="284" customWidth="1"/>
    <col min="257" max="257" width="29.28515625" style="284" customWidth="1"/>
    <col min="258" max="258" width="3.7109375" style="284" customWidth="1"/>
    <col min="259" max="259" width="6.7109375" style="284" customWidth="1"/>
    <col min="260" max="382" width="5.28515625" style="284" customWidth="1"/>
    <col min="383" max="508" width="5.28515625" style="284"/>
    <col min="509" max="509" width="32.7109375" style="284" customWidth="1"/>
    <col min="510" max="510" width="14.7109375" style="284" customWidth="1"/>
    <col min="511" max="512" width="16.7109375" style="284" customWidth="1"/>
    <col min="513" max="513" width="29.28515625" style="284" customWidth="1"/>
    <col min="514" max="514" width="3.7109375" style="284" customWidth="1"/>
    <col min="515" max="515" width="6.7109375" style="284" customWidth="1"/>
    <col min="516" max="638" width="5.28515625" style="284" customWidth="1"/>
    <col min="639" max="764" width="5.28515625" style="284"/>
    <col min="765" max="765" width="32.7109375" style="284" customWidth="1"/>
    <col min="766" max="766" width="14.7109375" style="284" customWidth="1"/>
    <col min="767" max="768" width="16.7109375" style="284" customWidth="1"/>
    <col min="769" max="769" width="29.28515625" style="284" customWidth="1"/>
    <col min="770" max="770" width="3.7109375" style="284" customWidth="1"/>
    <col min="771" max="771" width="6.7109375" style="284" customWidth="1"/>
    <col min="772" max="894" width="5.28515625" style="284" customWidth="1"/>
    <col min="895" max="1020" width="5.28515625" style="284"/>
    <col min="1021" max="1021" width="32.7109375" style="284" customWidth="1"/>
    <col min="1022" max="1022" width="14.7109375" style="284" customWidth="1"/>
    <col min="1023" max="1024" width="16.7109375" style="284" customWidth="1"/>
    <col min="1025" max="1025" width="29.28515625" style="284" customWidth="1"/>
    <col min="1026" max="1026" width="3.7109375" style="284" customWidth="1"/>
    <col min="1027" max="1027" width="6.7109375" style="284" customWidth="1"/>
    <col min="1028" max="1150" width="5.28515625" style="284" customWidth="1"/>
    <col min="1151" max="1276" width="5.28515625" style="284"/>
    <col min="1277" max="1277" width="32.7109375" style="284" customWidth="1"/>
    <col min="1278" max="1278" width="14.7109375" style="284" customWidth="1"/>
    <col min="1279" max="1280" width="16.7109375" style="284" customWidth="1"/>
    <col min="1281" max="1281" width="29.28515625" style="284" customWidth="1"/>
    <col min="1282" max="1282" width="3.7109375" style="284" customWidth="1"/>
    <col min="1283" max="1283" width="6.7109375" style="284" customWidth="1"/>
    <col min="1284" max="1406" width="5.28515625" style="284" customWidth="1"/>
    <col min="1407" max="1532" width="5.28515625" style="284"/>
    <col min="1533" max="1533" width="32.7109375" style="284" customWidth="1"/>
    <col min="1534" max="1534" width="14.7109375" style="284" customWidth="1"/>
    <col min="1535" max="1536" width="16.7109375" style="284" customWidth="1"/>
    <col min="1537" max="1537" width="29.28515625" style="284" customWidth="1"/>
    <col min="1538" max="1538" width="3.7109375" style="284" customWidth="1"/>
    <col min="1539" max="1539" width="6.7109375" style="284" customWidth="1"/>
    <col min="1540" max="1662" width="5.28515625" style="284" customWidth="1"/>
    <col min="1663" max="1788" width="5.28515625" style="284"/>
    <col min="1789" max="1789" width="32.7109375" style="284" customWidth="1"/>
    <col min="1790" max="1790" width="14.7109375" style="284" customWidth="1"/>
    <col min="1791" max="1792" width="16.7109375" style="284" customWidth="1"/>
    <col min="1793" max="1793" width="29.28515625" style="284" customWidth="1"/>
    <col min="1794" max="1794" width="3.7109375" style="284" customWidth="1"/>
    <col min="1795" max="1795" width="6.7109375" style="284" customWidth="1"/>
    <col min="1796" max="1918" width="5.28515625" style="284" customWidth="1"/>
    <col min="1919" max="2044" width="5.28515625" style="284"/>
    <col min="2045" max="2045" width="32.7109375" style="284" customWidth="1"/>
    <col min="2046" max="2046" width="14.7109375" style="284" customWidth="1"/>
    <col min="2047" max="2048" width="16.7109375" style="284" customWidth="1"/>
    <col min="2049" max="2049" width="29.28515625" style="284" customWidth="1"/>
    <col min="2050" max="2050" width="3.7109375" style="284" customWidth="1"/>
    <col min="2051" max="2051" width="6.7109375" style="284" customWidth="1"/>
    <col min="2052" max="2174" width="5.28515625" style="284" customWidth="1"/>
    <col min="2175" max="2300" width="5.28515625" style="284"/>
    <col min="2301" max="2301" width="32.7109375" style="284" customWidth="1"/>
    <col min="2302" max="2302" width="14.7109375" style="284" customWidth="1"/>
    <col min="2303" max="2304" width="16.7109375" style="284" customWidth="1"/>
    <col min="2305" max="2305" width="29.28515625" style="284" customWidth="1"/>
    <col min="2306" max="2306" width="3.7109375" style="284" customWidth="1"/>
    <col min="2307" max="2307" width="6.7109375" style="284" customWidth="1"/>
    <col min="2308" max="2430" width="5.28515625" style="284" customWidth="1"/>
    <col min="2431" max="2556" width="5.28515625" style="284"/>
    <col min="2557" max="2557" width="32.7109375" style="284" customWidth="1"/>
    <col min="2558" max="2558" width="14.7109375" style="284" customWidth="1"/>
    <col min="2559" max="2560" width="16.7109375" style="284" customWidth="1"/>
    <col min="2561" max="2561" width="29.28515625" style="284" customWidth="1"/>
    <col min="2562" max="2562" width="3.7109375" style="284" customWidth="1"/>
    <col min="2563" max="2563" width="6.7109375" style="284" customWidth="1"/>
    <col min="2564" max="2686" width="5.28515625" style="284" customWidth="1"/>
    <col min="2687" max="2812" width="5.28515625" style="284"/>
    <col min="2813" max="2813" width="32.7109375" style="284" customWidth="1"/>
    <col min="2814" max="2814" width="14.7109375" style="284" customWidth="1"/>
    <col min="2815" max="2816" width="16.7109375" style="284" customWidth="1"/>
    <col min="2817" max="2817" width="29.28515625" style="284" customWidth="1"/>
    <col min="2818" max="2818" width="3.7109375" style="284" customWidth="1"/>
    <col min="2819" max="2819" width="6.7109375" style="284" customWidth="1"/>
    <col min="2820" max="2942" width="5.28515625" style="284" customWidth="1"/>
    <col min="2943" max="3068" width="5.28515625" style="284"/>
    <col min="3069" max="3069" width="32.7109375" style="284" customWidth="1"/>
    <col min="3070" max="3070" width="14.7109375" style="284" customWidth="1"/>
    <col min="3071" max="3072" width="16.7109375" style="284" customWidth="1"/>
    <col min="3073" max="3073" width="29.28515625" style="284" customWidth="1"/>
    <col min="3074" max="3074" width="3.7109375" style="284" customWidth="1"/>
    <col min="3075" max="3075" width="6.7109375" style="284" customWidth="1"/>
    <col min="3076" max="3198" width="5.28515625" style="284" customWidth="1"/>
    <col min="3199" max="3324" width="5.28515625" style="284"/>
    <col min="3325" max="3325" width="32.7109375" style="284" customWidth="1"/>
    <col min="3326" max="3326" width="14.7109375" style="284" customWidth="1"/>
    <col min="3327" max="3328" width="16.7109375" style="284" customWidth="1"/>
    <col min="3329" max="3329" width="29.28515625" style="284" customWidth="1"/>
    <col min="3330" max="3330" width="3.7109375" style="284" customWidth="1"/>
    <col min="3331" max="3331" width="6.7109375" style="284" customWidth="1"/>
    <col min="3332" max="3454" width="5.28515625" style="284" customWidth="1"/>
    <col min="3455" max="3580" width="5.28515625" style="284"/>
    <col min="3581" max="3581" width="32.7109375" style="284" customWidth="1"/>
    <col min="3582" max="3582" width="14.7109375" style="284" customWidth="1"/>
    <col min="3583" max="3584" width="16.7109375" style="284" customWidth="1"/>
    <col min="3585" max="3585" width="29.28515625" style="284" customWidth="1"/>
    <col min="3586" max="3586" width="3.7109375" style="284" customWidth="1"/>
    <col min="3587" max="3587" width="6.7109375" style="284" customWidth="1"/>
    <col min="3588" max="3710" width="5.28515625" style="284" customWidth="1"/>
    <col min="3711" max="3836" width="5.28515625" style="284"/>
    <col min="3837" max="3837" width="32.7109375" style="284" customWidth="1"/>
    <col min="3838" max="3838" width="14.7109375" style="284" customWidth="1"/>
    <col min="3839" max="3840" width="16.7109375" style="284" customWidth="1"/>
    <col min="3841" max="3841" width="29.28515625" style="284" customWidth="1"/>
    <col min="3842" max="3842" width="3.7109375" style="284" customWidth="1"/>
    <col min="3843" max="3843" width="6.7109375" style="284" customWidth="1"/>
    <col min="3844" max="3966" width="5.28515625" style="284" customWidth="1"/>
    <col min="3967" max="4092" width="5.28515625" style="284"/>
    <col min="4093" max="4093" width="32.7109375" style="284" customWidth="1"/>
    <col min="4094" max="4094" width="14.7109375" style="284" customWidth="1"/>
    <col min="4095" max="4096" width="16.7109375" style="284" customWidth="1"/>
    <col min="4097" max="4097" width="29.28515625" style="284" customWidth="1"/>
    <col min="4098" max="4098" width="3.7109375" style="284" customWidth="1"/>
    <col min="4099" max="4099" width="6.7109375" style="284" customWidth="1"/>
    <col min="4100" max="4222" width="5.28515625" style="284" customWidth="1"/>
    <col min="4223" max="4348" width="5.28515625" style="284"/>
    <col min="4349" max="4349" width="32.7109375" style="284" customWidth="1"/>
    <col min="4350" max="4350" width="14.7109375" style="284" customWidth="1"/>
    <col min="4351" max="4352" width="16.7109375" style="284" customWidth="1"/>
    <col min="4353" max="4353" width="29.28515625" style="284" customWidth="1"/>
    <col min="4354" max="4354" width="3.7109375" style="284" customWidth="1"/>
    <col min="4355" max="4355" width="6.7109375" style="284" customWidth="1"/>
    <col min="4356" max="4478" width="5.28515625" style="284" customWidth="1"/>
    <col min="4479" max="4604" width="5.28515625" style="284"/>
    <col min="4605" max="4605" width="32.7109375" style="284" customWidth="1"/>
    <col min="4606" max="4606" width="14.7109375" style="284" customWidth="1"/>
    <col min="4607" max="4608" width="16.7109375" style="284" customWidth="1"/>
    <col min="4609" max="4609" width="29.28515625" style="284" customWidth="1"/>
    <col min="4610" max="4610" width="3.7109375" style="284" customWidth="1"/>
    <col min="4611" max="4611" width="6.7109375" style="284" customWidth="1"/>
    <col min="4612" max="4734" width="5.28515625" style="284" customWidth="1"/>
    <col min="4735" max="4860" width="5.28515625" style="284"/>
    <col min="4861" max="4861" width="32.7109375" style="284" customWidth="1"/>
    <col min="4862" max="4862" width="14.7109375" style="284" customWidth="1"/>
    <col min="4863" max="4864" width="16.7109375" style="284" customWidth="1"/>
    <col min="4865" max="4865" width="29.28515625" style="284" customWidth="1"/>
    <col min="4866" max="4866" width="3.7109375" style="284" customWidth="1"/>
    <col min="4867" max="4867" width="6.7109375" style="284" customWidth="1"/>
    <col min="4868" max="4990" width="5.28515625" style="284" customWidth="1"/>
    <col min="4991" max="5116" width="5.28515625" style="284"/>
    <col min="5117" max="5117" width="32.7109375" style="284" customWidth="1"/>
    <col min="5118" max="5118" width="14.7109375" style="284" customWidth="1"/>
    <col min="5119" max="5120" width="16.7109375" style="284" customWidth="1"/>
    <col min="5121" max="5121" width="29.28515625" style="284" customWidth="1"/>
    <col min="5122" max="5122" width="3.7109375" style="284" customWidth="1"/>
    <col min="5123" max="5123" width="6.7109375" style="284" customWidth="1"/>
    <col min="5124" max="5246" width="5.28515625" style="284" customWidth="1"/>
    <col min="5247" max="5372" width="5.28515625" style="284"/>
    <col min="5373" max="5373" width="32.7109375" style="284" customWidth="1"/>
    <col min="5374" max="5374" width="14.7109375" style="284" customWidth="1"/>
    <col min="5375" max="5376" width="16.7109375" style="284" customWidth="1"/>
    <col min="5377" max="5377" width="29.28515625" style="284" customWidth="1"/>
    <col min="5378" max="5378" width="3.7109375" style="284" customWidth="1"/>
    <col min="5379" max="5379" width="6.7109375" style="284" customWidth="1"/>
    <col min="5380" max="5502" width="5.28515625" style="284" customWidth="1"/>
    <col min="5503" max="5628" width="5.28515625" style="284"/>
    <col min="5629" max="5629" width="32.7109375" style="284" customWidth="1"/>
    <col min="5630" max="5630" width="14.7109375" style="284" customWidth="1"/>
    <col min="5631" max="5632" width="16.7109375" style="284" customWidth="1"/>
    <col min="5633" max="5633" width="29.28515625" style="284" customWidth="1"/>
    <col min="5634" max="5634" width="3.7109375" style="284" customWidth="1"/>
    <col min="5635" max="5635" width="6.7109375" style="284" customWidth="1"/>
    <col min="5636" max="5758" width="5.28515625" style="284" customWidth="1"/>
    <col min="5759" max="5884" width="5.28515625" style="284"/>
    <col min="5885" max="5885" width="32.7109375" style="284" customWidth="1"/>
    <col min="5886" max="5886" width="14.7109375" style="284" customWidth="1"/>
    <col min="5887" max="5888" width="16.7109375" style="284" customWidth="1"/>
    <col min="5889" max="5889" width="29.28515625" style="284" customWidth="1"/>
    <col min="5890" max="5890" width="3.7109375" style="284" customWidth="1"/>
    <col min="5891" max="5891" width="6.7109375" style="284" customWidth="1"/>
    <col min="5892" max="6014" width="5.28515625" style="284" customWidth="1"/>
    <col min="6015" max="6140" width="5.28515625" style="284"/>
    <col min="6141" max="6141" width="32.7109375" style="284" customWidth="1"/>
    <col min="6142" max="6142" width="14.7109375" style="284" customWidth="1"/>
    <col min="6143" max="6144" width="16.7109375" style="284" customWidth="1"/>
    <col min="6145" max="6145" width="29.28515625" style="284" customWidth="1"/>
    <col min="6146" max="6146" width="3.7109375" style="284" customWidth="1"/>
    <col min="6147" max="6147" width="6.7109375" style="284" customWidth="1"/>
    <col min="6148" max="6270" width="5.28515625" style="284" customWidth="1"/>
    <col min="6271" max="6396" width="5.28515625" style="284"/>
    <col min="6397" max="6397" width="32.7109375" style="284" customWidth="1"/>
    <col min="6398" max="6398" width="14.7109375" style="284" customWidth="1"/>
    <col min="6399" max="6400" width="16.7109375" style="284" customWidth="1"/>
    <col min="6401" max="6401" width="29.28515625" style="284" customWidth="1"/>
    <col min="6402" max="6402" width="3.7109375" style="284" customWidth="1"/>
    <col min="6403" max="6403" width="6.7109375" style="284" customWidth="1"/>
    <col min="6404" max="6526" width="5.28515625" style="284" customWidth="1"/>
    <col min="6527" max="6652" width="5.28515625" style="284"/>
    <col min="6653" max="6653" width="32.7109375" style="284" customWidth="1"/>
    <col min="6654" max="6654" width="14.7109375" style="284" customWidth="1"/>
    <col min="6655" max="6656" width="16.7109375" style="284" customWidth="1"/>
    <col min="6657" max="6657" width="29.28515625" style="284" customWidth="1"/>
    <col min="6658" max="6658" width="3.7109375" style="284" customWidth="1"/>
    <col min="6659" max="6659" width="6.7109375" style="284" customWidth="1"/>
    <col min="6660" max="6782" width="5.28515625" style="284" customWidth="1"/>
    <col min="6783" max="6908" width="5.28515625" style="284"/>
    <col min="6909" max="6909" width="32.7109375" style="284" customWidth="1"/>
    <col min="6910" max="6910" width="14.7109375" style="284" customWidth="1"/>
    <col min="6911" max="6912" width="16.7109375" style="284" customWidth="1"/>
    <col min="6913" max="6913" width="29.28515625" style="284" customWidth="1"/>
    <col min="6914" max="6914" width="3.7109375" style="284" customWidth="1"/>
    <col min="6915" max="6915" width="6.7109375" style="284" customWidth="1"/>
    <col min="6916" max="7038" width="5.28515625" style="284" customWidth="1"/>
    <col min="7039" max="7164" width="5.28515625" style="284"/>
    <col min="7165" max="7165" width="32.7109375" style="284" customWidth="1"/>
    <col min="7166" max="7166" width="14.7109375" style="284" customWidth="1"/>
    <col min="7167" max="7168" width="16.7109375" style="284" customWidth="1"/>
    <col min="7169" max="7169" width="29.28515625" style="284" customWidth="1"/>
    <col min="7170" max="7170" width="3.7109375" style="284" customWidth="1"/>
    <col min="7171" max="7171" width="6.7109375" style="284" customWidth="1"/>
    <col min="7172" max="7294" width="5.28515625" style="284" customWidth="1"/>
    <col min="7295" max="7420" width="5.28515625" style="284"/>
    <col min="7421" max="7421" width="32.7109375" style="284" customWidth="1"/>
    <col min="7422" max="7422" width="14.7109375" style="284" customWidth="1"/>
    <col min="7423" max="7424" width="16.7109375" style="284" customWidth="1"/>
    <col min="7425" max="7425" width="29.28515625" style="284" customWidth="1"/>
    <col min="7426" max="7426" width="3.7109375" style="284" customWidth="1"/>
    <col min="7427" max="7427" width="6.7109375" style="284" customWidth="1"/>
    <col min="7428" max="7550" width="5.28515625" style="284" customWidth="1"/>
    <col min="7551" max="7676" width="5.28515625" style="284"/>
    <col min="7677" max="7677" width="32.7109375" style="284" customWidth="1"/>
    <col min="7678" max="7678" width="14.7109375" style="284" customWidth="1"/>
    <col min="7679" max="7680" width="16.7109375" style="284" customWidth="1"/>
    <col min="7681" max="7681" width="29.28515625" style="284" customWidth="1"/>
    <col min="7682" max="7682" width="3.7109375" style="284" customWidth="1"/>
    <col min="7683" max="7683" width="6.7109375" style="284" customWidth="1"/>
    <col min="7684" max="7806" width="5.28515625" style="284" customWidth="1"/>
    <col min="7807" max="7932" width="5.28515625" style="284"/>
    <col min="7933" max="7933" width="32.7109375" style="284" customWidth="1"/>
    <col min="7934" max="7934" width="14.7109375" style="284" customWidth="1"/>
    <col min="7935" max="7936" width="16.7109375" style="284" customWidth="1"/>
    <col min="7937" max="7937" width="29.28515625" style="284" customWidth="1"/>
    <col min="7938" max="7938" width="3.7109375" style="284" customWidth="1"/>
    <col min="7939" max="7939" width="6.7109375" style="284" customWidth="1"/>
    <col min="7940" max="8062" width="5.28515625" style="284" customWidth="1"/>
    <col min="8063" max="8188" width="5.28515625" style="284"/>
    <col min="8189" max="8189" width="32.7109375" style="284" customWidth="1"/>
    <col min="8190" max="8190" width="14.7109375" style="284" customWidth="1"/>
    <col min="8191" max="8192" width="16.7109375" style="284" customWidth="1"/>
    <col min="8193" max="8193" width="29.28515625" style="284" customWidth="1"/>
    <col min="8194" max="8194" width="3.7109375" style="284" customWidth="1"/>
    <col min="8195" max="8195" width="6.7109375" style="284" customWidth="1"/>
    <col min="8196" max="8318" width="5.28515625" style="284" customWidth="1"/>
    <col min="8319" max="8444" width="5.28515625" style="284"/>
    <col min="8445" max="8445" width="32.7109375" style="284" customWidth="1"/>
    <col min="8446" max="8446" width="14.7109375" style="284" customWidth="1"/>
    <col min="8447" max="8448" width="16.7109375" style="284" customWidth="1"/>
    <col min="8449" max="8449" width="29.28515625" style="284" customWidth="1"/>
    <col min="8450" max="8450" width="3.7109375" style="284" customWidth="1"/>
    <col min="8451" max="8451" width="6.7109375" style="284" customWidth="1"/>
    <col min="8452" max="8574" width="5.28515625" style="284" customWidth="1"/>
    <col min="8575" max="8700" width="5.28515625" style="284"/>
    <col min="8701" max="8701" width="32.7109375" style="284" customWidth="1"/>
    <col min="8702" max="8702" width="14.7109375" style="284" customWidth="1"/>
    <col min="8703" max="8704" width="16.7109375" style="284" customWidth="1"/>
    <col min="8705" max="8705" width="29.28515625" style="284" customWidth="1"/>
    <col min="8706" max="8706" width="3.7109375" style="284" customWidth="1"/>
    <col min="8707" max="8707" width="6.7109375" style="284" customWidth="1"/>
    <col min="8708" max="8830" width="5.28515625" style="284" customWidth="1"/>
    <col min="8831" max="8956" width="5.28515625" style="284"/>
    <col min="8957" max="8957" width="32.7109375" style="284" customWidth="1"/>
    <col min="8958" max="8958" width="14.7109375" style="284" customWidth="1"/>
    <col min="8959" max="8960" width="16.7109375" style="284" customWidth="1"/>
    <col min="8961" max="8961" width="29.28515625" style="284" customWidth="1"/>
    <col min="8962" max="8962" width="3.7109375" style="284" customWidth="1"/>
    <col min="8963" max="8963" width="6.7109375" style="284" customWidth="1"/>
    <col min="8964" max="9086" width="5.28515625" style="284" customWidth="1"/>
    <col min="9087" max="9212" width="5.28515625" style="284"/>
    <col min="9213" max="9213" width="32.7109375" style="284" customWidth="1"/>
    <col min="9214" max="9214" width="14.7109375" style="284" customWidth="1"/>
    <col min="9215" max="9216" width="16.7109375" style="284" customWidth="1"/>
    <col min="9217" max="9217" width="29.28515625" style="284" customWidth="1"/>
    <col min="9218" max="9218" width="3.7109375" style="284" customWidth="1"/>
    <col min="9219" max="9219" width="6.7109375" style="284" customWidth="1"/>
    <col min="9220" max="9342" width="5.28515625" style="284" customWidth="1"/>
    <col min="9343" max="9468" width="5.28515625" style="284"/>
    <col min="9469" max="9469" width="32.7109375" style="284" customWidth="1"/>
    <col min="9470" max="9470" width="14.7109375" style="284" customWidth="1"/>
    <col min="9471" max="9472" width="16.7109375" style="284" customWidth="1"/>
    <col min="9473" max="9473" width="29.28515625" style="284" customWidth="1"/>
    <col min="9474" max="9474" width="3.7109375" style="284" customWidth="1"/>
    <col min="9475" max="9475" width="6.7109375" style="284" customWidth="1"/>
    <col min="9476" max="9598" width="5.28515625" style="284" customWidth="1"/>
    <col min="9599" max="9724" width="5.28515625" style="284"/>
    <col min="9725" max="9725" width="32.7109375" style="284" customWidth="1"/>
    <col min="9726" max="9726" width="14.7109375" style="284" customWidth="1"/>
    <col min="9727" max="9728" width="16.7109375" style="284" customWidth="1"/>
    <col min="9729" max="9729" width="29.28515625" style="284" customWidth="1"/>
    <col min="9730" max="9730" width="3.7109375" style="284" customWidth="1"/>
    <col min="9731" max="9731" width="6.7109375" style="284" customWidth="1"/>
    <col min="9732" max="9854" width="5.28515625" style="284" customWidth="1"/>
    <col min="9855" max="9980" width="5.28515625" style="284"/>
    <col min="9981" max="9981" width="32.7109375" style="284" customWidth="1"/>
    <col min="9982" max="9982" width="14.7109375" style="284" customWidth="1"/>
    <col min="9983" max="9984" width="16.7109375" style="284" customWidth="1"/>
    <col min="9985" max="9985" width="29.28515625" style="284" customWidth="1"/>
    <col min="9986" max="9986" width="3.7109375" style="284" customWidth="1"/>
    <col min="9987" max="9987" width="6.7109375" style="284" customWidth="1"/>
    <col min="9988" max="10110" width="5.28515625" style="284" customWidth="1"/>
    <col min="10111" max="10236" width="5.28515625" style="284"/>
    <col min="10237" max="10237" width="32.7109375" style="284" customWidth="1"/>
    <col min="10238" max="10238" width="14.7109375" style="284" customWidth="1"/>
    <col min="10239" max="10240" width="16.7109375" style="284" customWidth="1"/>
    <col min="10241" max="10241" width="29.28515625" style="284" customWidth="1"/>
    <col min="10242" max="10242" width="3.7109375" style="284" customWidth="1"/>
    <col min="10243" max="10243" width="6.7109375" style="284" customWidth="1"/>
    <col min="10244" max="10366" width="5.28515625" style="284" customWidth="1"/>
    <col min="10367" max="10492" width="5.28515625" style="284"/>
    <col min="10493" max="10493" width="32.7109375" style="284" customWidth="1"/>
    <col min="10494" max="10494" width="14.7109375" style="284" customWidth="1"/>
    <col min="10495" max="10496" width="16.7109375" style="284" customWidth="1"/>
    <col min="10497" max="10497" width="29.28515625" style="284" customWidth="1"/>
    <col min="10498" max="10498" width="3.7109375" style="284" customWidth="1"/>
    <col min="10499" max="10499" width="6.7109375" style="284" customWidth="1"/>
    <col min="10500" max="10622" width="5.28515625" style="284" customWidth="1"/>
    <col min="10623" max="10748" width="5.28515625" style="284"/>
    <col min="10749" max="10749" width="32.7109375" style="284" customWidth="1"/>
    <col min="10750" max="10750" width="14.7109375" style="284" customWidth="1"/>
    <col min="10751" max="10752" width="16.7109375" style="284" customWidth="1"/>
    <col min="10753" max="10753" width="29.28515625" style="284" customWidth="1"/>
    <col min="10754" max="10754" width="3.7109375" style="284" customWidth="1"/>
    <col min="10755" max="10755" width="6.7109375" style="284" customWidth="1"/>
    <col min="10756" max="10878" width="5.28515625" style="284" customWidth="1"/>
    <col min="10879" max="11004" width="5.28515625" style="284"/>
    <col min="11005" max="11005" width="32.7109375" style="284" customWidth="1"/>
    <col min="11006" max="11006" width="14.7109375" style="284" customWidth="1"/>
    <col min="11007" max="11008" width="16.7109375" style="284" customWidth="1"/>
    <col min="11009" max="11009" width="29.28515625" style="284" customWidth="1"/>
    <col min="11010" max="11010" width="3.7109375" style="284" customWidth="1"/>
    <col min="11011" max="11011" width="6.7109375" style="284" customWidth="1"/>
    <col min="11012" max="11134" width="5.28515625" style="284" customWidth="1"/>
    <col min="11135" max="11260" width="5.28515625" style="284"/>
    <col min="11261" max="11261" width="32.7109375" style="284" customWidth="1"/>
    <col min="11262" max="11262" width="14.7109375" style="284" customWidth="1"/>
    <col min="11263" max="11264" width="16.7109375" style="284" customWidth="1"/>
    <col min="11265" max="11265" width="29.28515625" style="284" customWidth="1"/>
    <col min="11266" max="11266" width="3.7109375" style="284" customWidth="1"/>
    <col min="11267" max="11267" width="6.7109375" style="284" customWidth="1"/>
    <col min="11268" max="11390" width="5.28515625" style="284" customWidth="1"/>
    <col min="11391" max="11516" width="5.28515625" style="284"/>
    <col min="11517" max="11517" width="32.7109375" style="284" customWidth="1"/>
    <col min="11518" max="11518" width="14.7109375" style="284" customWidth="1"/>
    <col min="11519" max="11520" width="16.7109375" style="284" customWidth="1"/>
    <col min="11521" max="11521" width="29.28515625" style="284" customWidth="1"/>
    <col min="11522" max="11522" width="3.7109375" style="284" customWidth="1"/>
    <col min="11523" max="11523" width="6.7109375" style="284" customWidth="1"/>
    <col min="11524" max="11646" width="5.28515625" style="284" customWidth="1"/>
    <col min="11647" max="11772" width="5.28515625" style="284"/>
    <col min="11773" max="11773" width="32.7109375" style="284" customWidth="1"/>
    <col min="11774" max="11774" width="14.7109375" style="284" customWidth="1"/>
    <col min="11775" max="11776" width="16.7109375" style="284" customWidth="1"/>
    <col min="11777" max="11777" width="29.28515625" style="284" customWidth="1"/>
    <col min="11778" max="11778" width="3.7109375" style="284" customWidth="1"/>
    <col min="11779" max="11779" width="6.7109375" style="284" customWidth="1"/>
    <col min="11780" max="11902" width="5.28515625" style="284" customWidth="1"/>
    <col min="11903" max="12028" width="5.28515625" style="284"/>
    <col min="12029" max="12029" width="32.7109375" style="284" customWidth="1"/>
    <col min="12030" max="12030" width="14.7109375" style="284" customWidth="1"/>
    <col min="12031" max="12032" width="16.7109375" style="284" customWidth="1"/>
    <col min="12033" max="12033" width="29.28515625" style="284" customWidth="1"/>
    <col min="12034" max="12034" width="3.7109375" style="284" customWidth="1"/>
    <col min="12035" max="12035" width="6.7109375" style="284" customWidth="1"/>
    <col min="12036" max="12158" width="5.28515625" style="284" customWidth="1"/>
    <col min="12159" max="12284" width="5.28515625" style="284"/>
    <col min="12285" max="12285" width="32.7109375" style="284" customWidth="1"/>
    <col min="12286" max="12286" width="14.7109375" style="284" customWidth="1"/>
    <col min="12287" max="12288" width="16.7109375" style="284" customWidth="1"/>
    <col min="12289" max="12289" width="29.28515625" style="284" customWidth="1"/>
    <col min="12290" max="12290" width="3.7109375" style="284" customWidth="1"/>
    <col min="12291" max="12291" width="6.7109375" style="284" customWidth="1"/>
    <col min="12292" max="12414" width="5.28515625" style="284" customWidth="1"/>
    <col min="12415" max="12540" width="5.28515625" style="284"/>
    <col min="12541" max="12541" width="32.7109375" style="284" customWidth="1"/>
    <col min="12542" max="12542" width="14.7109375" style="284" customWidth="1"/>
    <col min="12543" max="12544" width="16.7109375" style="284" customWidth="1"/>
    <col min="12545" max="12545" width="29.28515625" style="284" customWidth="1"/>
    <col min="12546" max="12546" width="3.7109375" style="284" customWidth="1"/>
    <col min="12547" max="12547" width="6.7109375" style="284" customWidth="1"/>
    <col min="12548" max="12670" width="5.28515625" style="284" customWidth="1"/>
    <col min="12671" max="12796" width="5.28515625" style="284"/>
    <col min="12797" max="12797" width="32.7109375" style="284" customWidth="1"/>
    <col min="12798" max="12798" width="14.7109375" style="284" customWidth="1"/>
    <col min="12799" max="12800" width="16.7109375" style="284" customWidth="1"/>
    <col min="12801" max="12801" width="29.28515625" style="284" customWidth="1"/>
    <col min="12802" max="12802" width="3.7109375" style="284" customWidth="1"/>
    <col min="12803" max="12803" width="6.7109375" style="284" customWidth="1"/>
    <col min="12804" max="12926" width="5.28515625" style="284" customWidth="1"/>
    <col min="12927" max="13052" width="5.28515625" style="284"/>
    <col min="13053" max="13053" width="32.7109375" style="284" customWidth="1"/>
    <col min="13054" max="13054" width="14.7109375" style="284" customWidth="1"/>
    <col min="13055" max="13056" width="16.7109375" style="284" customWidth="1"/>
    <col min="13057" max="13057" width="29.28515625" style="284" customWidth="1"/>
    <col min="13058" max="13058" width="3.7109375" style="284" customWidth="1"/>
    <col min="13059" max="13059" width="6.7109375" style="284" customWidth="1"/>
    <col min="13060" max="13182" width="5.28515625" style="284" customWidth="1"/>
    <col min="13183" max="13308" width="5.28515625" style="284"/>
    <col min="13309" max="13309" width="32.7109375" style="284" customWidth="1"/>
    <col min="13310" max="13310" width="14.7109375" style="284" customWidth="1"/>
    <col min="13311" max="13312" width="16.7109375" style="284" customWidth="1"/>
    <col min="13313" max="13313" width="29.28515625" style="284" customWidth="1"/>
    <col min="13314" max="13314" width="3.7109375" style="284" customWidth="1"/>
    <col min="13315" max="13315" width="6.7109375" style="284" customWidth="1"/>
    <col min="13316" max="13438" width="5.28515625" style="284" customWidth="1"/>
    <col min="13439" max="13564" width="5.28515625" style="284"/>
    <col min="13565" max="13565" width="32.7109375" style="284" customWidth="1"/>
    <col min="13566" max="13566" width="14.7109375" style="284" customWidth="1"/>
    <col min="13567" max="13568" width="16.7109375" style="284" customWidth="1"/>
    <col min="13569" max="13569" width="29.28515625" style="284" customWidth="1"/>
    <col min="13570" max="13570" width="3.7109375" style="284" customWidth="1"/>
    <col min="13571" max="13571" width="6.7109375" style="284" customWidth="1"/>
    <col min="13572" max="13694" width="5.28515625" style="284" customWidth="1"/>
    <col min="13695" max="13820" width="5.28515625" style="284"/>
    <col min="13821" max="13821" width="32.7109375" style="284" customWidth="1"/>
    <col min="13822" max="13822" width="14.7109375" style="284" customWidth="1"/>
    <col min="13823" max="13824" width="16.7109375" style="284" customWidth="1"/>
    <col min="13825" max="13825" width="29.28515625" style="284" customWidth="1"/>
    <col min="13826" max="13826" width="3.7109375" style="284" customWidth="1"/>
    <col min="13827" max="13827" width="6.7109375" style="284" customWidth="1"/>
    <col min="13828" max="13950" width="5.28515625" style="284" customWidth="1"/>
    <col min="13951" max="14076" width="5.28515625" style="284"/>
    <col min="14077" max="14077" width="32.7109375" style="284" customWidth="1"/>
    <col min="14078" max="14078" width="14.7109375" style="284" customWidth="1"/>
    <col min="14079" max="14080" width="16.7109375" style="284" customWidth="1"/>
    <col min="14081" max="14081" width="29.28515625" style="284" customWidth="1"/>
    <col min="14082" max="14082" width="3.7109375" style="284" customWidth="1"/>
    <col min="14083" max="14083" width="6.7109375" style="284" customWidth="1"/>
    <col min="14084" max="14206" width="5.28515625" style="284" customWidth="1"/>
    <col min="14207" max="14332" width="5.28515625" style="284"/>
    <col min="14333" max="14333" width="32.7109375" style="284" customWidth="1"/>
    <col min="14334" max="14334" width="14.7109375" style="284" customWidth="1"/>
    <col min="14335" max="14336" width="16.7109375" style="284" customWidth="1"/>
    <col min="14337" max="14337" width="29.28515625" style="284" customWidth="1"/>
    <col min="14338" max="14338" width="3.7109375" style="284" customWidth="1"/>
    <col min="14339" max="14339" width="6.7109375" style="284" customWidth="1"/>
    <col min="14340" max="14462" width="5.28515625" style="284" customWidth="1"/>
    <col min="14463" max="14588" width="5.28515625" style="284"/>
    <col min="14589" max="14589" width="32.7109375" style="284" customWidth="1"/>
    <col min="14590" max="14590" width="14.7109375" style="284" customWidth="1"/>
    <col min="14591" max="14592" width="16.7109375" style="284" customWidth="1"/>
    <col min="14593" max="14593" width="29.28515625" style="284" customWidth="1"/>
    <col min="14594" max="14594" width="3.7109375" style="284" customWidth="1"/>
    <col min="14595" max="14595" width="6.7109375" style="284" customWidth="1"/>
    <col min="14596" max="14718" width="5.28515625" style="284" customWidth="1"/>
    <col min="14719" max="14844" width="5.28515625" style="284"/>
    <col min="14845" max="14845" width="32.7109375" style="284" customWidth="1"/>
    <col min="14846" max="14846" width="14.7109375" style="284" customWidth="1"/>
    <col min="14847" max="14848" width="16.7109375" style="284" customWidth="1"/>
    <col min="14849" max="14849" width="29.28515625" style="284" customWidth="1"/>
    <col min="14850" max="14850" width="3.7109375" style="284" customWidth="1"/>
    <col min="14851" max="14851" width="6.7109375" style="284" customWidth="1"/>
    <col min="14852" max="14974" width="5.28515625" style="284" customWidth="1"/>
    <col min="14975" max="15100" width="5.28515625" style="284"/>
    <col min="15101" max="15101" width="32.7109375" style="284" customWidth="1"/>
    <col min="15102" max="15102" width="14.7109375" style="284" customWidth="1"/>
    <col min="15103" max="15104" width="16.7109375" style="284" customWidth="1"/>
    <col min="15105" max="15105" width="29.28515625" style="284" customWidth="1"/>
    <col min="15106" max="15106" width="3.7109375" style="284" customWidth="1"/>
    <col min="15107" max="15107" width="6.7109375" style="284" customWidth="1"/>
    <col min="15108" max="15230" width="5.28515625" style="284" customWidth="1"/>
    <col min="15231" max="15356" width="5.28515625" style="284"/>
    <col min="15357" max="15357" width="32.7109375" style="284" customWidth="1"/>
    <col min="15358" max="15358" width="14.7109375" style="284" customWidth="1"/>
    <col min="15359" max="15360" width="16.7109375" style="284" customWidth="1"/>
    <col min="15361" max="15361" width="29.28515625" style="284" customWidth="1"/>
    <col min="15362" max="15362" width="3.7109375" style="284" customWidth="1"/>
    <col min="15363" max="15363" width="6.7109375" style="284" customWidth="1"/>
    <col min="15364" max="15486" width="5.28515625" style="284" customWidth="1"/>
    <col min="15487" max="15612" width="5.28515625" style="284"/>
    <col min="15613" max="15613" width="32.7109375" style="284" customWidth="1"/>
    <col min="15614" max="15614" width="14.7109375" style="284" customWidth="1"/>
    <col min="15615" max="15616" width="16.7109375" style="284" customWidth="1"/>
    <col min="15617" max="15617" width="29.28515625" style="284" customWidth="1"/>
    <col min="15618" max="15618" width="3.7109375" style="284" customWidth="1"/>
    <col min="15619" max="15619" width="6.7109375" style="284" customWidth="1"/>
    <col min="15620" max="15742" width="5.28515625" style="284" customWidth="1"/>
    <col min="15743" max="15868" width="5.28515625" style="284"/>
    <col min="15869" max="15869" width="32.7109375" style="284" customWidth="1"/>
    <col min="15870" max="15870" width="14.7109375" style="284" customWidth="1"/>
    <col min="15871" max="15872" width="16.7109375" style="284" customWidth="1"/>
    <col min="15873" max="15873" width="29.28515625" style="284" customWidth="1"/>
    <col min="15874" max="15874" width="3.7109375" style="284" customWidth="1"/>
    <col min="15875" max="15875" width="6.7109375" style="284" customWidth="1"/>
    <col min="15876" max="15998" width="5.28515625" style="284" customWidth="1"/>
    <col min="15999" max="16124" width="5.28515625" style="284"/>
    <col min="16125" max="16125" width="32.7109375" style="284" customWidth="1"/>
    <col min="16126" max="16126" width="14.7109375" style="284" customWidth="1"/>
    <col min="16127" max="16128" width="16.7109375" style="284" customWidth="1"/>
    <col min="16129" max="16129" width="29.28515625" style="284" customWidth="1"/>
    <col min="16130" max="16130" width="3.7109375" style="284" customWidth="1"/>
    <col min="16131" max="16131" width="6.7109375" style="284" customWidth="1"/>
    <col min="16132" max="16254" width="5.28515625" style="284" customWidth="1"/>
    <col min="16255" max="16384" width="5.28515625" style="284"/>
  </cols>
  <sheetData>
    <row r="1" spans="1:7" ht="24.75" customHeight="1">
      <c r="A1" s="1" t="s">
        <v>0</v>
      </c>
      <c r="B1" s="544"/>
      <c r="C1" s="544"/>
      <c r="D1" s="544"/>
      <c r="E1" s="544"/>
      <c r="F1" s="545" t="s">
        <v>329</v>
      </c>
    </row>
    <row r="2" spans="1:7" ht="18.95" customHeight="1">
      <c r="A2" s="546"/>
      <c r="B2" s="544"/>
      <c r="C2" s="544"/>
      <c r="D2" s="544"/>
      <c r="E2" s="544"/>
    </row>
    <row r="3" spans="1:7" ht="18.95" customHeight="1">
      <c r="A3" s="547" t="s">
        <v>656</v>
      </c>
      <c r="B3" s="544"/>
      <c r="C3" s="544"/>
      <c r="D3" s="544"/>
      <c r="E3" s="1077" t="s">
        <v>912</v>
      </c>
      <c r="F3" s="1077"/>
    </row>
    <row r="4" spans="1:7" ht="18.95" customHeight="1">
      <c r="A4" s="547" t="s">
        <v>521</v>
      </c>
      <c r="E4" s="1078" t="s">
        <v>522</v>
      </c>
      <c r="F4" s="1078"/>
    </row>
    <row r="5" spans="1:7" ht="18.95" customHeight="1">
      <c r="A5" s="547"/>
      <c r="E5" s="700"/>
      <c r="F5" s="700"/>
    </row>
    <row r="6" spans="1:7" ht="18.95" customHeight="1">
      <c r="A6" s="548"/>
      <c r="B6" s="887" t="s">
        <v>628</v>
      </c>
      <c r="C6" s="887" t="s">
        <v>629</v>
      </c>
      <c r="D6" s="887" t="s">
        <v>630</v>
      </c>
      <c r="E6" s="887" t="s">
        <v>202</v>
      </c>
    </row>
    <row r="7" spans="1:7" ht="18.95" customHeight="1">
      <c r="A7" s="888" t="s">
        <v>867</v>
      </c>
      <c r="B7" s="712" t="s">
        <v>523</v>
      </c>
      <c r="C7" s="544" t="s">
        <v>524</v>
      </c>
      <c r="D7" s="544" t="s">
        <v>525</v>
      </c>
      <c r="E7" s="887" t="s">
        <v>526</v>
      </c>
      <c r="F7" s="912" t="s">
        <v>868</v>
      </c>
    </row>
    <row r="8" spans="1:7" ht="13.5" customHeight="1">
      <c r="A8" s="16"/>
      <c r="B8" s="15"/>
      <c r="C8" s="15"/>
      <c r="D8" s="15"/>
      <c r="E8" s="15"/>
      <c r="F8" s="520"/>
      <c r="G8" s="550"/>
    </row>
    <row r="9" spans="1:7" ht="8.1" customHeight="1">
      <c r="A9" s="551"/>
      <c r="B9" s="11"/>
      <c r="C9" s="11"/>
      <c r="D9" s="11"/>
      <c r="E9" s="11"/>
      <c r="F9" s="16"/>
    </row>
    <row r="10" spans="1:7" s="271" customFormat="1" ht="14.1" customHeight="1">
      <c r="A10" s="179" t="s">
        <v>18</v>
      </c>
      <c r="B10" s="22">
        <f>B11+B12+B13+B14+B15+B16+B17+B18</f>
        <v>2005</v>
      </c>
      <c r="C10" s="22">
        <f>C11+C12+C13+C14+C15+C16+C17+C18</f>
        <v>794</v>
      </c>
      <c r="D10" s="22">
        <f>D11+D12+D13+D14+D15+D16+D17+D18</f>
        <v>1404</v>
      </c>
      <c r="E10" s="22">
        <f>E11+E12+E13+E14+E15+E16+E17+E18</f>
        <v>4203</v>
      </c>
      <c r="F10" s="291" t="s">
        <v>19</v>
      </c>
    </row>
    <row r="11" spans="1:7" s="271" customFormat="1" ht="14.1" customHeight="1">
      <c r="A11" s="192" t="s">
        <v>20</v>
      </c>
      <c r="B11" s="254">
        <v>346</v>
      </c>
      <c r="C11" s="223">
        <v>146</v>
      </c>
      <c r="D11" s="223">
        <v>204</v>
      </c>
      <c r="E11" s="26">
        <v>696</v>
      </c>
      <c r="F11" s="293" t="s">
        <v>21</v>
      </c>
    </row>
    <row r="12" spans="1:7" ht="14.1" customHeight="1">
      <c r="A12" s="192" t="s">
        <v>22</v>
      </c>
      <c r="B12" s="254">
        <v>188</v>
      </c>
      <c r="C12" s="223">
        <v>79</v>
      </c>
      <c r="D12" s="223">
        <v>93</v>
      </c>
      <c r="E12" s="26">
        <v>360</v>
      </c>
      <c r="F12" s="293" t="s">
        <v>23</v>
      </c>
    </row>
    <row r="13" spans="1:7" ht="14.1" customHeight="1">
      <c r="A13" s="295" t="s">
        <v>24</v>
      </c>
      <c r="B13" s="26">
        <v>38</v>
      </c>
      <c r="C13" s="26">
        <v>20</v>
      </c>
      <c r="D13" s="26">
        <v>7</v>
      </c>
      <c r="E13" s="26">
        <v>65</v>
      </c>
      <c r="F13" s="293" t="s">
        <v>25</v>
      </c>
    </row>
    <row r="14" spans="1:7" ht="14.1" customHeight="1">
      <c r="A14" s="462" t="s">
        <v>26</v>
      </c>
      <c r="B14" s="254">
        <v>220</v>
      </c>
      <c r="C14" s="223">
        <v>117</v>
      </c>
      <c r="D14" s="223">
        <v>147</v>
      </c>
      <c r="E14" s="26">
        <v>484</v>
      </c>
      <c r="F14" s="293" t="s">
        <v>27</v>
      </c>
    </row>
    <row r="15" spans="1:7" ht="14.1" customHeight="1">
      <c r="A15" s="462" t="s">
        <v>346</v>
      </c>
      <c r="B15" s="254">
        <v>147</v>
      </c>
      <c r="C15" s="223">
        <v>63</v>
      </c>
      <c r="D15" s="223">
        <v>118</v>
      </c>
      <c r="E15" s="26">
        <v>328</v>
      </c>
      <c r="F15" s="293" t="s">
        <v>35</v>
      </c>
    </row>
    <row r="16" spans="1:7" ht="14.1" customHeight="1">
      <c r="A16" s="462" t="s">
        <v>28</v>
      </c>
      <c r="B16" s="254">
        <v>136</v>
      </c>
      <c r="C16" s="223">
        <v>68</v>
      </c>
      <c r="D16" s="223">
        <v>51</v>
      </c>
      <c r="E16" s="26">
        <v>255</v>
      </c>
      <c r="F16" s="293" t="s">
        <v>29</v>
      </c>
    </row>
    <row r="17" spans="1:6" ht="14.1" customHeight="1">
      <c r="A17" s="462" t="s">
        <v>347</v>
      </c>
      <c r="B17" s="26">
        <v>669</v>
      </c>
      <c r="C17" s="26">
        <v>215</v>
      </c>
      <c r="D17" s="26">
        <v>569</v>
      </c>
      <c r="E17" s="26">
        <v>1453</v>
      </c>
      <c r="F17" s="293" t="s">
        <v>31</v>
      </c>
    </row>
    <row r="18" spans="1:6" ht="14.1" customHeight="1">
      <c r="A18" s="462" t="s">
        <v>348</v>
      </c>
      <c r="B18" s="254">
        <v>261</v>
      </c>
      <c r="C18" s="223">
        <v>86</v>
      </c>
      <c r="D18" s="223">
        <v>215</v>
      </c>
      <c r="E18" s="26">
        <v>562</v>
      </c>
      <c r="F18" s="293" t="s">
        <v>33</v>
      </c>
    </row>
    <row r="19" spans="1:6" ht="14.1" customHeight="1">
      <c r="A19" s="185" t="s">
        <v>36</v>
      </c>
      <c r="B19" s="82">
        <f>B20+B21+B22+B23+B24+B25+B26+B27</f>
        <v>1485</v>
      </c>
      <c r="C19" s="82">
        <f>C20+C21+C22+C23+C24+C25+C26+C27</f>
        <v>599</v>
      </c>
      <c r="D19" s="82">
        <f>D20+D21+D22+D23+D24+D25+D26+D27</f>
        <v>1432</v>
      </c>
      <c r="E19" s="82">
        <f>E20+E21+E22+E23+E24+E25+E26+E27</f>
        <v>3516</v>
      </c>
      <c r="F19" s="296" t="s">
        <v>37</v>
      </c>
    </row>
    <row r="20" spans="1:6" ht="14.1" customHeight="1">
      <c r="A20" s="192" t="s">
        <v>38</v>
      </c>
      <c r="B20" s="254">
        <v>118</v>
      </c>
      <c r="C20" s="223">
        <v>78</v>
      </c>
      <c r="D20" s="223">
        <v>109</v>
      </c>
      <c r="E20" s="26">
        <v>305</v>
      </c>
      <c r="F20" s="297" t="s">
        <v>39</v>
      </c>
    </row>
    <row r="21" spans="1:6" ht="14.1" customHeight="1">
      <c r="A21" s="192" t="s">
        <v>40</v>
      </c>
      <c r="B21" s="254">
        <v>137</v>
      </c>
      <c r="C21" s="223">
        <v>54</v>
      </c>
      <c r="D21" s="223">
        <v>94</v>
      </c>
      <c r="E21" s="26">
        <v>285</v>
      </c>
      <c r="F21" s="297" t="s">
        <v>41</v>
      </c>
    </row>
    <row r="22" spans="1:6" ht="14.1" customHeight="1">
      <c r="A22" s="192" t="s">
        <v>42</v>
      </c>
      <c r="B22" s="254">
        <v>126</v>
      </c>
      <c r="C22" s="223">
        <v>51</v>
      </c>
      <c r="D22" s="223">
        <v>112</v>
      </c>
      <c r="E22" s="26">
        <v>289</v>
      </c>
      <c r="F22" s="297" t="s">
        <v>43</v>
      </c>
    </row>
    <row r="23" spans="1:6" ht="14.1" customHeight="1">
      <c r="A23" s="192" t="s">
        <v>44</v>
      </c>
      <c r="B23" s="26">
        <v>93</v>
      </c>
      <c r="C23" s="26">
        <v>44</v>
      </c>
      <c r="D23" s="26">
        <v>71</v>
      </c>
      <c r="E23" s="26">
        <v>208</v>
      </c>
      <c r="F23" s="293" t="s">
        <v>45</v>
      </c>
    </row>
    <row r="24" spans="1:6" ht="14.1" customHeight="1">
      <c r="A24" s="192" t="s">
        <v>46</v>
      </c>
      <c r="B24" s="254">
        <v>99</v>
      </c>
      <c r="C24" s="223">
        <v>46</v>
      </c>
      <c r="D24" s="223">
        <v>67</v>
      </c>
      <c r="E24" s="26">
        <v>212</v>
      </c>
      <c r="F24" s="297" t="s">
        <v>47</v>
      </c>
    </row>
    <row r="25" spans="1:6" ht="14.1" customHeight="1">
      <c r="A25" s="192" t="s">
        <v>48</v>
      </c>
      <c r="B25" s="254">
        <v>206</v>
      </c>
      <c r="C25" s="223">
        <v>93</v>
      </c>
      <c r="D25" s="223">
        <v>242</v>
      </c>
      <c r="E25" s="26">
        <v>541</v>
      </c>
      <c r="F25" s="297" t="s">
        <v>49</v>
      </c>
    </row>
    <row r="26" spans="1:6" ht="14.1" customHeight="1">
      <c r="A26" s="192" t="s">
        <v>50</v>
      </c>
      <c r="B26" s="254">
        <v>584</v>
      </c>
      <c r="C26" s="223">
        <v>180</v>
      </c>
      <c r="D26" s="223">
        <v>643</v>
      </c>
      <c r="E26" s="26">
        <v>1407</v>
      </c>
      <c r="F26" s="297" t="s">
        <v>51</v>
      </c>
    </row>
    <row r="27" spans="1:6" ht="14.1" customHeight="1">
      <c r="A27" s="192" t="s">
        <v>52</v>
      </c>
      <c r="B27" s="254">
        <v>122</v>
      </c>
      <c r="C27" s="223">
        <v>53</v>
      </c>
      <c r="D27" s="223">
        <v>94</v>
      </c>
      <c r="E27" s="26">
        <v>269</v>
      </c>
      <c r="F27" s="297" t="s">
        <v>53</v>
      </c>
    </row>
    <row r="28" spans="1:6" ht="14.1" customHeight="1">
      <c r="A28" s="179" t="s">
        <v>54</v>
      </c>
      <c r="B28" s="82">
        <f>B29+B30+B31+B32+B33+B34+B35+B36+B37</f>
        <v>2282</v>
      </c>
      <c r="C28" s="82">
        <f>C29+C30+C31+C32+C33+C34+C35+C36+C37</f>
        <v>973</v>
      </c>
      <c r="D28" s="82">
        <f>D29+D30+D31+D32+D33+D34+D35+D36+D37</f>
        <v>1876</v>
      </c>
      <c r="E28" s="82">
        <f>E29+E30+E31+E32+E33+E34+E35+E36+E37</f>
        <v>5131</v>
      </c>
      <c r="F28" s="291" t="s">
        <v>55</v>
      </c>
    </row>
    <row r="29" spans="1:6" ht="14.1" customHeight="1">
      <c r="A29" s="466" t="s">
        <v>58</v>
      </c>
      <c r="B29" s="254">
        <v>121</v>
      </c>
      <c r="C29" s="223">
        <v>69</v>
      </c>
      <c r="D29" s="223">
        <v>123</v>
      </c>
      <c r="E29" s="26">
        <v>313</v>
      </c>
      <c r="F29" s="293" t="s">
        <v>59</v>
      </c>
    </row>
    <row r="30" spans="1:6" s="271" customFormat="1" ht="14.1" customHeight="1">
      <c r="A30" s="189" t="s">
        <v>60</v>
      </c>
      <c r="B30" s="254">
        <v>102</v>
      </c>
      <c r="C30" s="223">
        <v>59</v>
      </c>
      <c r="D30" s="223">
        <v>72</v>
      </c>
      <c r="E30" s="26">
        <v>233</v>
      </c>
      <c r="F30" s="293" t="s">
        <v>61</v>
      </c>
    </row>
    <row r="31" spans="1:6" ht="14.1" customHeight="1">
      <c r="A31" s="467" t="s">
        <v>62</v>
      </c>
      <c r="B31" s="254">
        <v>962</v>
      </c>
      <c r="C31" s="223">
        <v>217</v>
      </c>
      <c r="D31" s="223">
        <v>833</v>
      </c>
      <c r="E31" s="26">
        <v>2012</v>
      </c>
      <c r="F31" s="293" t="s">
        <v>63</v>
      </c>
    </row>
    <row r="32" spans="1:6" ht="14.1" customHeight="1">
      <c r="A32" s="192" t="s">
        <v>64</v>
      </c>
      <c r="B32" s="254">
        <v>115</v>
      </c>
      <c r="C32" s="223">
        <v>73</v>
      </c>
      <c r="D32" s="223">
        <v>107</v>
      </c>
      <c r="E32" s="26">
        <v>295</v>
      </c>
      <c r="F32" s="293" t="s">
        <v>797</v>
      </c>
    </row>
    <row r="33" spans="1:6" ht="14.1" customHeight="1">
      <c r="A33" s="189" t="s">
        <v>56</v>
      </c>
      <c r="B33" s="26">
        <v>372</v>
      </c>
      <c r="C33" s="26">
        <v>205</v>
      </c>
      <c r="D33" s="26">
        <v>343</v>
      </c>
      <c r="E33" s="26">
        <v>920</v>
      </c>
      <c r="F33" s="293" t="s">
        <v>57</v>
      </c>
    </row>
    <row r="34" spans="1:6" ht="14.1" customHeight="1">
      <c r="A34" s="468" t="s">
        <v>71</v>
      </c>
      <c r="B34" s="254">
        <v>66</v>
      </c>
      <c r="C34" s="223">
        <v>55</v>
      </c>
      <c r="D34" s="223">
        <v>18</v>
      </c>
      <c r="E34" s="26">
        <v>139</v>
      </c>
      <c r="F34" s="293" t="s">
        <v>72</v>
      </c>
    </row>
    <row r="35" spans="1:6" ht="14.1" customHeight="1">
      <c r="A35" s="192" t="s">
        <v>65</v>
      </c>
      <c r="B35" s="254">
        <v>114</v>
      </c>
      <c r="C35" s="223">
        <v>67</v>
      </c>
      <c r="D35" s="223">
        <v>74</v>
      </c>
      <c r="E35" s="26">
        <v>255</v>
      </c>
      <c r="F35" s="293" t="s">
        <v>66</v>
      </c>
    </row>
    <row r="36" spans="1:6" ht="14.1" customHeight="1">
      <c r="A36" s="192" t="s">
        <v>67</v>
      </c>
      <c r="B36" s="254">
        <v>192</v>
      </c>
      <c r="C36" s="223">
        <v>109</v>
      </c>
      <c r="D36" s="223">
        <v>126</v>
      </c>
      <c r="E36" s="26">
        <v>427</v>
      </c>
      <c r="F36" s="293" t="s">
        <v>68</v>
      </c>
    </row>
    <row r="37" spans="1:6" ht="14.1" customHeight="1">
      <c r="A37" s="192" t="s">
        <v>69</v>
      </c>
      <c r="B37" s="26">
        <v>238</v>
      </c>
      <c r="C37" s="26">
        <v>119</v>
      </c>
      <c r="D37" s="26">
        <v>180</v>
      </c>
      <c r="E37" s="26">
        <v>537</v>
      </c>
      <c r="F37" s="293" t="s">
        <v>70</v>
      </c>
    </row>
    <row r="38" spans="1:6" s="271" customFormat="1" ht="14.1" customHeight="1">
      <c r="A38" s="190" t="s">
        <v>73</v>
      </c>
      <c r="B38" s="82">
        <f>B39+B40+B41+B42+B43+B44+B45</f>
        <v>2727</v>
      </c>
      <c r="C38" s="82">
        <f>C39+C40+C41+C42+C43+C44+C45</f>
        <v>874</v>
      </c>
      <c r="D38" s="82">
        <f>D39+D40+D41+D42+D43+D44+D45</f>
        <v>2927</v>
      </c>
      <c r="E38" s="82">
        <f>E39+E40+E41+E42+E43+E44+E45</f>
        <v>6528</v>
      </c>
      <c r="F38" s="291" t="s">
        <v>74</v>
      </c>
    </row>
    <row r="39" spans="1:6" s="271" customFormat="1" ht="14.1" customHeight="1">
      <c r="A39" s="466" t="s">
        <v>75</v>
      </c>
      <c r="B39" s="254">
        <v>308</v>
      </c>
      <c r="C39" s="223">
        <v>153</v>
      </c>
      <c r="D39" s="223">
        <v>276</v>
      </c>
      <c r="E39" s="26">
        <v>737</v>
      </c>
      <c r="F39" s="297" t="s">
        <v>76</v>
      </c>
    </row>
    <row r="40" spans="1:6" ht="14.1" customHeight="1">
      <c r="A40" s="466" t="s">
        <v>77</v>
      </c>
      <c r="B40" s="254">
        <v>160</v>
      </c>
      <c r="C40" s="223">
        <v>92</v>
      </c>
      <c r="D40" s="223">
        <v>178</v>
      </c>
      <c r="E40" s="26">
        <v>430</v>
      </c>
      <c r="F40" s="293" t="s">
        <v>78</v>
      </c>
    </row>
    <row r="41" spans="1:6" s="271" customFormat="1" ht="14.1" customHeight="1">
      <c r="A41" s="466" t="s">
        <v>79</v>
      </c>
      <c r="B41" s="254">
        <v>1552</v>
      </c>
      <c r="C41" s="223">
        <v>293</v>
      </c>
      <c r="D41" s="223">
        <v>1592</v>
      </c>
      <c r="E41" s="26">
        <v>3437</v>
      </c>
      <c r="F41" s="293" t="s">
        <v>80</v>
      </c>
    </row>
    <row r="42" spans="1:6" s="271" customFormat="1" ht="14.1" customHeight="1">
      <c r="A42" s="466" t="s">
        <v>81</v>
      </c>
      <c r="B42" s="26">
        <v>214</v>
      </c>
      <c r="C42" s="26">
        <v>109</v>
      </c>
      <c r="D42" s="26">
        <v>509</v>
      </c>
      <c r="E42" s="26">
        <v>832</v>
      </c>
      <c r="F42" s="293" t="s">
        <v>82</v>
      </c>
    </row>
    <row r="43" spans="1:6" ht="14.1" customHeight="1">
      <c r="A43" s="466" t="s">
        <v>83</v>
      </c>
      <c r="B43" s="254">
        <v>206</v>
      </c>
      <c r="C43" s="223">
        <v>78</v>
      </c>
      <c r="D43" s="223">
        <v>141</v>
      </c>
      <c r="E43" s="26">
        <v>425</v>
      </c>
      <c r="F43" s="297" t="s">
        <v>84</v>
      </c>
    </row>
    <row r="44" spans="1:6" ht="14.1" customHeight="1">
      <c r="A44" s="466" t="s">
        <v>85</v>
      </c>
      <c r="B44" s="254">
        <v>100</v>
      </c>
      <c r="C44" s="223">
        <v>63</v>
      </c>
      <c r="D44" s="223">
        <v>68</v>
      </c>
      <c r="E44" s="26">
        <v>231</v>
      </c>
      <c r="F44" s="297" t="s">
        <v>86</v>
      </c>
    </row>
    <row r="45" spans="1:6" ht="14.1" customHeight="1">
      <c r="A45" s="466" t="s">
        <v>87</v>
      </c>
      <c r="B45" s="254">
        <v>187</v>
      </c>
      <c r="C45" s="223">
        <v>86</v>
      </c>
      <c r="D45" s="223">
        <v>163</v>
      </c>
      <c r="E45" s="26">
        <v>436</v>
      </c>
      <c r="F45" s="293" t="s">
        <v>88</v>
      </c>
    </row>
    <row r="46" spans="1:6" ht="14.1" customHeight="1">
      <c r="A46" s="191" t="s">
        <v>89</v>
      </c>
      <c r="B46" s="82">
        <f>B47+B48+B49+B50+B51</f>
        <v>1037</v>
      </c>
      <c r="C46" s="82">
        <f>C47+C48+C49+C50+C51</f>
        <v>330</v>
      </c>
      <c r="D46" s="82">
        <f>D47+D48+D49+D50+D51</f>
        <v>825</v>
      </c>
      <c r="E46" s="82">
        <f>E47+E48+E49+E50+E51</f>
        <v>2192</v>
      </c>
      <c r="F46" s="291" t="s">
        <v>90</v>
      </c>
    </row>
    <row r="47" spans="1:6" ht="14.1" customHeight="1">
      <c r="A47" s="192" t="s">
        <v>91</v>
      </c>
      <c r="B47" s="254">
        <v>222</v>
      </c>
      <c r="C47" s="223">
        <v>75</v>
      </c>
      <c r="D47" s="223">
        <v>119</v>
      </c>
      <c r="E47" s="26">
        <v>416</v>
      </c>
      <c r="F47" s="293" t="s">
        <v>92</v>
      </c>
    </row>
    <row r="48" spans="1:6" ht="14.1" customHeight="1">
      <c r="A48" s="466" t="s">
        <v>93</v>
      </c>
      <c r="B48" s="254">
        <v>249</v>
      </c>
      <c r="C48" s="223">
        <v>81</v>
      </c>
      <c r="D48" s="223">
        <v>290</v>
      </c>
      <c r="E48" s="26">
        <v>620</v>
      </c>
      <c r="F48" s="293" t="s">
        <v>94</v>
      </c>
    </row>
    <row r="49" spans="1:7" ht="14.1" customHeight="1">
      <c r="A49" s="466" t="s">
        <v>95</v>
      </c>
      <c r="B49" s="26">
        <v>210</v>
      </c>
      <c r="C49" s="26">
        <v>44</v>
      </c>
      <c r="D49" s="26">
        <v>79</v>
      </c>
      <c r="E49" s="26">
        <v>333</v>
      </c>
      <c r="F49" s="293" t="s">
        <v>96</v>
      </c>
    </row>
    <row r="50" spans="1:7" ht="14.1" customHeight="1">
      <c r="A50" s="466" t="s">
        <v>97</v>
      </c>
      <c r="B50" s="254">
        <v>151</v>
      </c>
      <c r="C50" s="223">
        <v>57</v>
      </c>
      <c r="D50" s="223">
        <v>164</v>
      </c>
      <c r="E50" s="26">
        <v>372</v>
      </c>
      <c r="F50" s="293" t="s">
        <v>98</v>
      </c>
    </row>
    <row r="51" spans="1:7" ht="14.1" customHeight="1">
      <c r="A51" s="466" t="s">
        <v>99</v>
      </c>
      <c r="B51" s="254">
        <v>205</v>
      </c>
      <c r="C51" s="223">
        <v>73</v>
      </c>
      <c r="D51" s="223">
        <v>173</v>
      </c>
      <c r="E51" s="26">
        <v>451</v>
      </c>
      <c r="F51" s="297" t="s">
        <v>100</v>
      </c>
    </row>
    <row r="52" spans="1:7" ht="14.1" customHeight="1">
      <c r="A52" s="25"/>
      <c r="B52" s="254"/>
      <c r="C52" s="223"/>
      <c r="D52" s="223"/>
      <c r="E52" s="223"/>
      <c r="F52" s="345"/>
    </row>
    <row r="53" spans="1:7" s="271" customFormat="1" ht="14.1" customHeight="1">
      <c r="A53" s="25"/>
      <c r="B53" s="254"/>
      <c r="C53" s="223"/>
      <c r="D53" s="223"/>
      <c r="E53" s="223"/>
      <c r="F53" s="345"/>
    </row>
    <row r="54" spans="1:7" ht="14.1" customHeight="1">
      <c r="A54" s="25"/>
      <c r="B54" s="254"/>
      <c r="C54" s="223"/>
      <c r="D54" s="223"/>
      <c r="E54" s="223"/>
      <c r="F54" s="345"/>
    </row>
    <row r="55" spans="1:7" ht="14.1" customHeight="1">
      <c r="A55" s="25"/>
      <c r="B55" s="254"/>
      <c r="C55" s="223"/>
      <c r="D55" s="223"/>
      <c r="E55" s="223"/>
      <c r="F55" s="345"/>
    </row>
    <row r="56" spans="1:7" ht="14.1" customHeight="1">
      <c r="A56" s="25"/>
      <c r="B56" s="254"/>
      <c r="C56" s="223"/>
      <c r="D56" s="223"/>
      <c r="E56" s="223"/>
      <c r="F56" s="345"/>
    </row>
    <row r="57" spans="1:7" ht="12.75" customHeight="1">
      <c r="A57" s="279"/>
    </row>
    <row r="58" spans="1:7" ht="12.75" customHeight="1">
      <c r="A58" s="552"/>
      <c r="B58" s="553"/>
      <c r="C58" s="553"/>
      <c r="D58" s="553"/>
      <c r="E58" s="553"/>
    </row>
    <row r="59" spans="1:7" s="279" customFormat="1" ht="12.75" customHeight="1">
      <c r="B59" s="280"/>
      <c r="C59" s="280"/>
      <c r="D59" s="280"/>
      <c r="E59" s="280"/>
    </row>
    <row r="60" spans="1:7" ht="12.75" customHeight="1">
      <c r="B60" s="280"/>
      <c r="C60" s="280"/>
      <c r="D60" s="280"/>
      <c r="E60" s="280"/>
      <c r="F60" s="279"/>
      <c r="G60" s="279"/>
    </row>
    <row r="61" spans="1:7" ht="12.75" customHeight="1">
      <c r="A61" s="554"/>
      <c r="B61" s="553"/>
      <c r="C61" s="553"/>
      <c r="D61" s="553"/>
      <c r="E61" s="553"/>
    </row>
    <row r="62" spans="1:7">
      <c r="A62" s="555"/>
      <c r="B62" s="553"/>
      <c r="C62" s="553"/>
      <c r="D62" s="553"/>
      <c r="E62" s="553"/>
    </row>
    <row r="63" spans="1:7" ht="14.25">
      <c r="A63" s="554"/>
      <c r="B63" s="553"/>
      <c r="C63" s="553"/>
      <c r="D63" s="553"/>
      <c r="E63" s="553"/>
    </row>
    <row r="64" spans="1:7">
      <c r="A64" s="556"/>
      <c r="B64" s="553"/>
      <c r="C64" s="553"/>
      <c r="D64" s="553"/>
      <c r="E64" s="553"/>
    </row>
    <row r="65" spans="1:6">
      <c r="A65" s="556"/>
      <c r="B65" s="553"/>
      <c r="C65" s="553"/>
      <c r="D65" s="553"/>
      <c r="E65" s="553"/>
    </row>
    <row r="66" spans="1:6" ht="14.25">
      <c r="A66" s="554"/>
      <c r="B66" s="553"/>
      <c r="C66" s="553"/>
      <c r="D66" s="553"/>
      <c r="E66" s="553"/>
    </row>
    <row r="67" spans="1:6">
      <c r="A67" s="556"/>
      <c r="B67" s="557"/>
      <c r="C67" s="557"/>
      <c r="D67" s="557"/>
      <c r="E67" s="557"/>
    </row>
    <row r="68" spans="1:6">
      <c r="A68" s="556"/>
      <c r="B68" s="553"/>
      <c r="C68" s="553"/>
      <c r="D68" s="553"/>
      <c r="E68" s="553"/>
    </row>
    <row r="69" spans="1:6">
      <c r="A69" s="556"/>
      <c r="B69" s="553"/>
      <c r="C69" s="553"/>
      <c r="D69" s="553"/>
      <c r="E69" s="553"/>
    </row>
    <row r="70" spans="1:6">
      <c r="A70" s="556"/>
      <c r="B70" s="557"/>
      <c r="C70" s="557"/>
      <c r="D70" s="557"/>
      <c r="E70" s="557"/>
    </row>
    <row r="71" spans="1:6">
      <c r="A71" s="556"/>
      <c r="B71" s="553"/>
      <c r="C71" s="553"/>
      <c r="D71" s="553"/>
      <c r="E71" s="553"/>
    </row>
    <row r="73" spans="1:6" ht="22.5">
      <c r="A73" s="1" t="s">
        <v>0</v>
      </c>
      <c r="B73" s="544"/>
      <c r="C73" s="544"/>
      <c r="D73" s="544"/>
      <c r="E73" s="544"/>
      <c r="F73" s="545" t="s">
        <v>329</v>
      </c>
    </row>
    <row r="74" spans="1:6">
      <c r="A74" s="546"/>
      <c r="B74" s="544"/>
      <c r="C74" s="544"/>
      <c r="D74" s="544"/>
      <c r="E74" s="544"/>
    </row>
    <row r="75" spans="1:6" ht="20.25">
      <c r="A75" s="547" t="s">
        <v>656</v>
      </c>
      <c r="B75" s="544"/>
      <c r="C75" s="544"/>
      <c r="D75" s="544"/>
      <c r="E75" s="1077" t="s">
        <v>912</v>
      </c>
      <c r="F75" s="1077"/>
    </row>
    <row r="76" spans="1:6" ht="20.25">
      <c r="A76" s="547" t="s">
        <v>527</v>
      </c>
      <c r="E76" s="1078" t="s">
        <v>528</v>
      </c>
      <c r="F76" s="1078"/>
    </row>
    <row r="77" spans="1:6" ht="20.25">
      <c r="A77" s="547"/>
      <c r="E77" s="700"/>
      <c r="F77" s="700"/>
    </row>
    <row r="78" spans="1:6" ht="18.75">
      <c r="A78" s="548"/>
      <c r="B78" s="887" t="s">
        <v>628</v>
      </c>
      <c r="C78" s="887" t="s">
        <v>629</v>
      </c>
      <c r="D78" s="887" t="s">
        <v>630</v>
      </c>
      <c r="E78" s="887" t="s">
        <v>202</v>
      </c>
    </row>
    <row r="79" spans="1:6">
      <c r="A79" s="888" t="s">
        <v>867</v>
      </c>
      <c r="B79" s="712" t="s">
        <v>523</v>
      </c>
      <c r="C79" s="544" t="s">
        <v>524</v>
      </c>
      <c r="D79" s="544" t="s">
        <v>525</v>
      </c>
      <c r="E79" s="887" t="s">
        <v>526</v>
      </c>
      <c r="F79" s="912" t="s">
        <v>868</v>
      </c>
    </row>
    <row r="80" spans="1:6">
      <c r="A80" s="16"/>
      <c r="B80" s="15"/>
      <c r="C80" s="15"/>
      <c r="D80" s="15"/>
      <c r="E80" s="15"/>
      <c r="F80" s="16"/>
    </row>
    <row r="81" spans="1:6">
      <c r="A81" s="551"/>
      <c r="B81" s="11"/>
      <c r="C81" s="11"/>
      <c r="D81" s="11"/>
      <c r="E81" s="11"/>
      <c r="F81" s="16"/>
    </row>
    <row r="82" spans="1:6" ht="14.25">
      <c r="A82" s="306" t="s">
        <v>101</v>
      </c>
      <c r="B82" s="22">
        <f>B83+B84+B85+B86+B87+B88+B89+B90+B91+B92+B93+B94+B95+B96+B97+B98</f>
        <v>2415</v>
      </c>
      <c r="C82" s="22">
        <f>C83+C84+C85+C86+C87+C88+C89+C90+C91+C92+C93+C94+C95+C96+C97+C98</f>
        <v>880</v>
      </c>
      <c r="D82" s="22">
        <f>D83+D84+D85+D86+D87+D88+D89+D90+D91+D92+D93+D94+D95+D96+D97+D98</f>
        <v>2604</v>
      </c>
      <c r="E82" s="22">
        <f>E83+E84+E85+E86+E87+E88+E89+E90+E91+E92+E93+E94+E95+E96+E97+E98</f>
        <v>5899</v>
      </c>
      <c r="F82" s="307" t="s">
        <v>102</v>
      </c>
    </row>
    <row r="83" spans="1:6">
      <c r="A83" s="982" t="s">
        <v>690</v>
      </c>
      <c r="B83" s="750">
        <v>48</v>
      </c>
      <c r="C83" s="750">
        <v>39</v>
      </c>
      <c r="D83" s="750">
        <v>92</v>
      </c>
      <c r="E83" s="750">
        <v>179</v>
      </c>
      <c r="F83" s="762" t="s">
        <v>707</v>
      </c>
    </row>
    <row r="84" spans="1:6">
      <c r="A84" s="982" t="s">
        <v>691</v>
      </c>
      <c r="B84" s="750">
        <v>53</v>
      </c>
      <c r="C84" s="750">
        <v>33</v>
      </c>
      <c r="D84" s="750">
        <v>156</v>
      </c>
      <c r="E84" s="750">
        <v>242</v>
      </c>
      <c r="F84" s="762" t="s">
        <v>706</v>
      </c>
    </row>
    <row r="85" spans="1:6" ht="15">
      <c r="A85" s="982" t="s">
        <v>692</v>
      </c>
      <c r="B85" s="750">
        <v>61</v>
      </c>
      <c r="C85" s="750">
        <v>33</v>
      </c>
      <c r="D85" s="750">
        <v>96</v>
      </c>
      <c r="E85" s="750">
        <v>190</v>
      </c>
      <c r="F85" s="763" t="s">
        <v>708</v>
      </c>
    </row>
    <row r="86" spans="1:6">
      <c r="A86" s="982" t="s">
        <v>693</v>
      </c>
      <c r="B86" s="750">
        <v>43</v>
      </c>
      <c r="C86" s="750">
        <v>36</v>
      </c>
      <c r="D86" s="750">
        <v>66</v>
      </c>
      <c r="E86" s="750">
        <v>145</v>
      </c>
      <c r="F86" s="762" t="s">
        <v>709</v>
      </c>
    </row>
    <row r="87" spans="1:6">
      <c r="A87" s="982" t="s">
        <v>694</v>
      </c>
      <c r="B87" s="750">
        <v>95</v>
      </c>
      <c r="C87" s="750">
        <v>47</v>
      </c>
      <c r="D87" s="750">
        <v>82</v>
      </c>
      <c r="E87" s="750">
        <v>224</v>
      </c>
      <c r="F87" s="762" t="s">
        <v>710</v>
      </c>
    </row>
    <row r="88" spans="1:6">
      <c r="A88" s="982" t="s">
        <v>695</v>
      </c>
      <c r="B88" s="750">
        <v>83</v>
      </c>
      <c r="C88" s="750">
        <v>70</v>
      </c>
      <c r="D88" s="750">
        <v>151</v>
      </c>
      <c r="E88" s="750">
        <v>304</v>
      </c>
      <c r="F88" s="762" t="s">
        <v>711</v>
      </c>
    </row>
    <row r="89" spans="1:6">
      <c r="A89" s="982" t="s">
        <v>696</v>
      </c>
      <c r="B89" s="750">
        <v>1057</v>
      </c>
      <c r="C89" s="750">
        <v>91</v>
      </c>
      <c r="D89" s="750">
        <v>1016</v>
      </c>
      <c r="E89" s="750">
        <v>2164</v>
      </c>
      <c r="F89" s="762" t="s">
        <v>712</v>
      </c>
    </row>
    <row r="90" spans="1:6">
      <c r="A90" s="982" t="s">
        <v>697</v>
      </c>
      <c r="B90" s="879">
        <v>163</v>
      </c>
      <c r="C90" s="880">
        <v>100</v>
      </c>
      <c r="D90" s="880">
        <v>180</v>
      </c>
      <c r="E90" s="879">
        <v>443</v>
      </c>
      <c r="F90" s="762" t="s">
        <v>713</v>
      </c>
    </row>
    <row r="91" spans="1:6">
      <c r="A91" s="982" t="s">
        <v>698</v>
      </c>
      <c r="B91" s="879">
        <v>64</v>
      </c>
      <c r="C91" s="880">
        <v>39</v>
      </c>
      <c r="D91" s="880">
        <v>76</v>
      </c>
      <c r="E91" s="879">
        <v>179</v>
      </c>
      <c r="F91" s="762" t="s">
        <v>714</v>
      </c>
    </row>
    <row r="92" spans="1:6">
      <c r="A92" s="982" t="s">
        <v>699</v>
      </c>
      <c r="B92" s="879">
        <v>48</v>
      </c>
      <c r="C92" s="880">
        <v>39</v>
      </c>
      <c r="D92" s="880">
        <v>86</v>
      </c>
      <c r="E92" s="879">
        <v>173</v>
      </c>
      <c r="F92" s="762" t="s">
        <v>124</v>
      </c>
    </row>
    <row r="93" spans="1:6">
      <c r="A93" s="982" t="s">
        <v>700</v>
      </c>
      <c r="B93" s="879">
        <v>71</v>
      </c>
      <c r="C93" s="880">
        <v>36</v>
      </c>
      <c r="D93" s="880">
        <v>98</v>
      </c>
      <c r="E93" s="879">
        <v>205</v>
      </c>
      <c r="F93" s="762" t="s">
        <v>126</v>
      </c>
    </row>
    <row r="94" spans="1:6">
      <c r="A94" s="982" t="s">
        <v>701</v>
      </c>
      <c r="B94" s="879">
        <v>60</v>
      </c>
      <c r="C94" s="880">
        <v>40</v>
      </c>
      <c r="D94" s="880">
        <v>97</v>
      </c>
      <c r="E94" s="879">
        <v>197</v>
      </c>
      <c r="F94" s="764" t="s">
        <v>689</v>
      </c>
    </row>
    <row r="95" spans="1:6">
      <c r="A95" s="982" t="s">
        <v>702</v>
      </c>
      <c r="B95" s="879">
        <v>121</v>
      </c>
      <c r="C95" s="880">
        <v>50</v>
      </c>
      <c r="D95" s="880">
        <v>101</v>
      </c>
      <c r="E95" s="879">
        <v>272</v>
      </c>
      <c r="F95" s="764" t="s">
        <v>128</v>
      </c>
    </row>
    <row r="96" spans="1:6">
      <c r="A96" s="982" t="s">
        <v>703</v>
      </c>
      <c r="B96" s="879">
        <v>237</v>
      </c>
      <c r="C96" s="880">
        <v>113</v>
      </c>
      <c r="D96" s="880">
        <v>120</v>
      </c>
      <c r="E96" s="879">
        <v>470</v>
      </c>
      <c r="F96" s="762" t="s">
        <v>130</v>
      </c>
    </row>
    <row r="97" spans="1:6">
      <c r="A97" s="982" t="s">
        <v>704</v>
      </c>
      <c r="B97" s="879">
        <v>109</v>
      </c>
      <c r="C97" s="880">
        <v>77</v>
      </c>
      <c r="D97" s="880">
        <v>81</v>
      </c>
      <c r="E97" s="879">
        <v>267</v>
      </c>
      <c r="F97" s="762" t="s">
        <v>132</v>
      </c>
    </row>
    <row r="98" spans="1:6">
      <c r="A98" s="982" t="s">
        <v>705</v>
      </c>
      <c r="B98" s="879">
        <v>102</v>
      </c>
      <c r="C98" s="880">
        <v>37</v>
      </c>
      <c r="D98" s="880">
        <v>106</v>
      </c>
      <c r="E98" s="879">
        <v>245</v>
      </c>
      <c r="F98" s="764" t="s">
        <v>117</v>
      </c>
    </row>
    <row r="99" spans="1:6" ht="14.25">
      <c r="A99" s="310" t="s">
        <v>133</v>
      </c>
      <c r="B99" s="82">
        <f>B100+B101+B102+B103+B104+B105+B106+B107</f>
        <v>2520</v>
      </c>
      <c r="C99" s="82">
        <f>C100+C101+C102+C103+C104+C105+C106+C107</f>
        <v>796</v>
      </c>
      <c r="D99" s="82">
        <f>D100+D101+D102+D103+D104+D105+D106+D107</f>
        <v>1890</v>
      </c>
      <c r="E99" s="82">
        <f>E100+E101+E102+E103+E104+E105+E106+E107</f>
        <v>5206</v>
      </c>
      <c r="F99" s="311" t="s">
        <v>134</v>
      </c>
    </row>
    <row r="100" spans="1:6" ht="15">
      <c r="A100" s="308" t="s">
        <v>135</v>
      </c>
      <c r="B100" s="254">
        <v>173</v>
      </c>
      <c r="C100" s="223">
        <v>76</v>
      </c>
      <c r="D100" s="223">
        <v>121</v>
      </c>
      <c r="E100" s="254">
        <v>370</v>
      </c>
      <c r="F100" s="309" t="s">
        <v>136</v>
      </c>
    </row>
    <row r="101" spans="1:6" ht="15">
      <c r="A101" s="308" t="s">
        <v>137</v>
      </c>
      <c r="B101" s="254">
        <v>199</v>
      </c>
      <c r="C101" s="223">
        <v>86</v>
      </c>
      <c r="D101" s="223">
        <v>91</v>
      </c>
      <c r="E101" s="254">
        <v>376</v>
      </c>
      <c r="F101" s="309" t="s">
        <v>138</v>
      </c>
    </row>
    <row r="102" spans="1:6" ht="15">
      <c r="A102" s="308" t="s">
        <v>139</v>
      </c>
      <c r="B102" s="26">
        <v>181</v>
      </c>
      <c r="C102" s="26">
        <v>89</v>
      </c>
      <c r="D102" s="26">
        <v>169</v>
      </c>
      <c r="E102" s="254">
        <v>439</v>
      </c>
      <c r="F102" s="309" t="s">
        <v>140</v>
      </c>
    </row>
    <row r="103" spans="1:6" ht="15">
      <c r="A103" s="308" t="s">
        <v>141</v>
      </c>
      <c r="B103" s="254">
        <v>234</v>
      </c>
      <c r="C103" s="223">
        <v>79</v>
      </c>
      <c r="D103" s="223">
        <v>143</v>
      </c>
      <c r="E103" s="254">
        <v>456</v>
      </c>
      <c r="F103" s="309" t="s">
        <v>142</v>
      </c>
    </row>
    <row r="104" spans="1:6" ht="15">
      <c r="A104" s="308" t="s">
        <v>143</v>
      </c>
      <c r="B104" s="254">
        <v>1228</v>
      </c>
      <c r="C104" s="223">
        <v>273</v>
      </c>
      <c r="D104" s="223">
        <v>996</v>
      </c>
      <c r="E104" s="254">
        <v>2497</v>
      </c>
      <c r="F104" s="309" t="s">
        <v>144</v>
      </c>
    </row>
    <row r="105" spans="1:6" ht="15">
      <c r="A105" s="308" t="s">
        <v>145</v>
      </c>
      <c r="B105" s="254">
        <v>152</v>
      </c>
      <c r="C105" s="223">
        <v>53</v>
      </c>
      <c r="D105" s="223">
        <v>88</v>
      </c>
      <c r="E105" s="254">
        <v>293</v>
      </c>
      <c r="F105" s="309" t="s">
        <v>146</v>
      </c>
    </row>
    <row r="106" spans="1:6" ht="15">
      <c r="A106" s="308" t="s">
        <v>147</v>
      </c>
      <c r="B106" s="254">
        <v>230</v>
      </c>
      <c r="C106" s="223">
        <v>89</v>
      </c>
      <c r="D106" s="223">
        <v>213</v>
      </c>
      <c r="E106" s="254">
        <v>532</v>
      </c>
      <c r="F106" s="309" t="s">
        <v>817</v>
      </c>
    </row>
    <row r="107" spans="1:6" ht="15">
      <c r="A107" s="308" t="s">
        <v>148</v>
      </c>
      <c r="B107" s="26">
        <v>123</v>
      </c>
      <c r="C107" s="26">
        <v>51</v>
      </c>
      <c r="D107" s="26">
        <v>69</v>
      </c>
      <c r="E107" s="254">
        <v>243</v>
      </c>
      <c r="F107" s="309" t="s">
        <v>149</v>
      </c>
    </row>
    <row r="108" spans="1:6" ht="14.25">
      <c r="A108" s="312" t="s">
        <v>150</v>
      </c>
      <c r="B108" s="82">
        <f>B109+B110+B111+B112+B113</f>
        <v>857</v>
      </c>
      <c r="C108" s="82">
        <f>C109+C110+C111+C112+C113</f>
        <v>387</v>
      </c>
      <c r="D108" s="82">
        <f>D109+D110+D111+D112+D113</f>
        <v>687</v>
      </c>
      <c r="E108" s="82">
        <f>E109+E110+E111+E112+E113</f>
        <v>1931</v>
      </c>
      <c r="F108" s="313" t="s">
        <v>151</v>
      </c>
    </row>
    <row r="109" spans="1:6" ht="15">
      <c r="A109" s="308" t="s">
        <v>152</v>
      </c>
      <c r="B109" s="254">
        <v>277</v>
      </c>
      <c r="C109" s="223">
        <v>128</v>
      </c>
      <c r="D109" s="223">
        <v>227</v>
      </c>
      <c r="E109" s="254">
        <v>632</v>
      </c>
      <c r="F109" s="309" t="s">
        <v>153</v>
      </c>
    </row>
    <row r="110" spans="1:6" ht="15">
      <c r="A110" s="308" t="s">
        <v>154</v>
      </c>
      <c r="B110" s="254">
        <v>130</v>
      </c>
      <c r="C110" s="223">
        <v>76</v>
      </c>
      <c r="D110" s="223">
        <v>99</v>
      </c>
      <c r="E110" s="254">
        <v>305</v>
      </c>
      <c r="F110" s="309" t="s">
        <v>155</v>
      </c>
    </row>
    <row r="111" spans="1:6" ht="15">
      <c r="A111" s="308" t="s">
        <v>156</v>
      </c>
      <c r="B111" s="254">
        <v>173</v>
      </c>
      <c r="C111" s="223">
        <v>72</v>
      </c>
      <c r="D111" s="223">
        <v>151</v>
      </c>
      <c r="E111" s="254">
        <v>396</v>
      </c>
      <c r="F111" s="309" t="s">
        <v>157</v>
      </c>
    </row>
    <row r="112" spans="1:6" ht="15">
      <c r="A112" s="308" t="s">
        <v>158</v>
      </c>
      <c r="B112" s="26">
        <v>148</v>
      </c>
      <c r="C112" s="26">
        <v>64</v>
      </c>
      <c r="D112" s="26">
        <v>123</v>
      </c>
      <c r="E112" s="254">
        <v>335</v>
      </c>
      <c r="F112" s="309" t="s">
        <v>159</v>
      </c>
    </row>
    <row r="113" spans="1:6" ht="15">
      <c r="A113" s="308" t="s">
        <v>160</v>
      </c>
      <c r="B113" s="254">
        <v>129</v>
      </c>
      <c r="C113" s="223">
        <v>47</v>
      </c>
      <c r="D113" s="223">
        <v>87</v>
      </c>
      <c r="E113" s="254">
        <v>263</v>
      </c>
      <c r="F113" s="309" t="s">
        <v>161</v>
      </c>
    </row>
    <row r="114" spans="1:6" ht="14.25">
      <c r="A114" s="310" t="s">
        <v>162</v>
      </c>
      <c r="B114" s="82">
        <f>B115+B116+B117+B118+B119+B120</f>
        <v>1683</v>
      </c>
      <c r="C114" s="82">
        <f>C115+C116+C117+C118+C119+C120</f>
        <v>556</v>
      </c>
      <c r="D114" s="82">
        <f>D115+D116+D117+D118+D119+D120</f>
        <v>1069</v>
      </c>
      <c r="E114" s="82">
        <f>E115+E116+E117+E118+E119+E120</f>
        <v>3308</v>
      </c>
      <c r="F114" s="314" t="s">
        <v>163</v>
      </c>
    </row>
    <row r="115" spans="1:6" ht="15">
      <c r="A115" s="308" t="s">
        <v>164</v>
      </c>
      <c r="B115" s="254">
        <v>736</v>
      </c>
      <c r="C115" s="223">
        <v>162</v>
      </c>
      <c r="D115" s="223">
        <v>430</v>
      </c>
      <c r="E115" s="254">
        <v>1328</v>
      </c>
      <c r="F115" s="309" t="s">
        <v>165</v>
      </c>
    </row>
    <row r="116" spans="1:6" ht="15">
      <c r="A116" s="308" t="s">
        <v>166</v>
      </c>
      <c r="B116" s="26">
        <v>162</v>
      </c>
      <c r="C116" s="26">
        <v>90</v>
      </c>
      <c r="D116" s="26">
        <v>102</v>
      </c>
      <c r="E116" s="254">
        <v>354</v>
      </c>
      <c r="F116" s="309" t="s">
        <v>167</v>
      </c>
    </row>
    <row r="117" spans="1:6" ht="15">
      <c r="A117" s="308" t="s">
        <v>168</v>
      </c>
      <c r="B117" s="254">
        <v>135</v>
      </c>
      <c r="C117" s="223">
        <v>76</v>
      </c>
      <c r="D117" s="223">
        <v>124</v>
      </c>
      <c r="E117" s="254">
        <v>335</v>
      </c>
      <c r="F117" s="309" t="s">
        <v>169</v>
      </c>
    </row>
    <row r="118" spans="1:6" ht="15">
      <c r="A118" s="308" t="s">
        <v>170</v>
      </c>
      <c r="B118" s="254">
        <v>318</v>
      </c>
      <c r="C118" s="223">
        <v>103</v>
      </c>
      <c r="D118" s="223">
        <v>216</v>
      </c>
      <c r="E118" s="254">
        <v>637</v>
      </c>
      <c r="F118" s="309" t="s">
        <v>171</v>
      </c>
    </row>
    <row r="119" spans="1:6" ht="15">
      <c r="A119" s="308" t="s">
        <v>172</v>
      </c>
      <c r="B119" s="254">
        <v>137</v>
      </c>
      <c r="C119" s="223">
        <v>56</v>
      </c>
      <c r="D119" s="223">
        <v>69</v>
      </c>
      <c r="E119" s="254">
        <v>262</v>
      </c>
      <c r="F119" s="309" t="s">
        <v>173</v>
      </c>
    </row>
    <row r="120" spans="1:6" ht="15">
      <c r="A120" s="308" t="s">
        <v>174</v>
      </c>
      <c r="B120" s="254">
        <v>195</v>
      </c>
      <c r="C120" s="223">
        <v>69</v>
      </c>
      <c r="D120" s="223">
        <v>128</v>
      </c>
      <c r="E120" s="254">
        <v>392</v>
      </c>
      <c r="F120" s="309" t="s">
        <v>175</v>
      </c>
    </row>
    <row r="121" spans="1:6" ht="14.25">
      <c r="A121" s="315" t="s">
        <v>176</v>
      </c>
      <c r="B121" s="82">
        <f>B122+B123+B124+B125</f>
        <v>432</v>
      </c>
      <c r="C121" s="82">
        <f>C122+C123+C124+C125</f>
        <v>162</v>
      </c>
      <c r="D121" s="82">
        <f>D122+D123+D124+D125</f>
        <v>315</v>
      </c>
      <c r="E121" s="82">
        <f>E122+E123+E124+E125</f>
        <v>909</v>
      </c>
      <c r="F121" s="311" t="s">
        <v>177</v>
      </c>
    </row>
    <row r="122" spans="1:6" ht="15">
      <c r="A122" s="308" t="s">
        <v>178</v>
      </c>
      <c r="B122" s="254">
        <v>71</v>
      </c>
      <c r="C122" s="223">
        <v>23</v>
      </c>
      <c r="D122" s="223">
        <v>35</v>
      </c>
      <c r="E122" s="254">
        <v>129</v>
      </c>
      <c r="F122" s="309" t="s">
        <v>179</v>
      </c>
    </row>
    <row r="123" spans="1:6" ht="15">
      <c r="A123" s="308" t="s">
        <v>180</v>
      </c>
      <c r="B123" s="26">
        <v>179</v>
      </c>
      <c r="C123" s="26">
        <v>63</v>
      </c>
      <c r="D123" s="26">
        <v>152</v>
      </c>
      <c r="E123" s="254">
        <v>394</v>
      </c>
      <c r="F123" s="309" t="s">
        <v>181</v>
      </c>
    </row>
    <row r="124" spans="1:6" ht="15">
      <c r="A124" s="308" t="s">
        <v>182</v>
      </c>
      <c r="B124" s="254">
        <v>110</v>
      </c>
      <c r="C124" s="223">
        <v>47</v>
      </c>
      <c r="D124" s="223">
        <v>73</v>
      </c>
      <c r="E124" s="254">
        <v>230</v>
      </c>
      <c r="F124" s="309" t="s">
        <v>183</v>
      </c>
    </row>
    <row r="125" spans="1:6" ht="15">
      <c r="A125" s="308" t="s">
        <v>184</v>
      </c>
      <c r="B125" s="254">
        <v>72</v>
      </c>
      <c r="C125" s="223">
        <v>29</v>
      </c>
      <c r="D125" s="223">
        <v>55</v>
      </c>
      <c r="E125" s="254">
        <v>156</v>
      </c>
      <c r="F125" s="309" t="s">
        <v>185</v>
      </c>
    </row>
    <row r="126" spans="1:6" ht="14.25">
      <c r="A126" s="306" t="s">
        <v>186</v>
      </c>
      <c r="B126" s="82">
        <f>B127+B128+B129+B130</f>
        <v>558</v>
      </c>
      <c r="C126" s="82">
        <f>C127+C128+C129+C130</f>
        <v>135</v>
      </c>
      <c r="D126" s="82">
        <f>D127+D128+D129+D130</f>
        <v>295</v>
      </c>
      <c r="E126" s="82">
        <f>E127+E128+E129+E130</f>
        <v>988</v>
      </c>
      <c r="F126" s="311" t="s">
        <v>187</v>
      </c>
    </row>
    <row r="127" spans="1:6" ht="15">
      <c r="A127" s="308" t="s">
        <v>188</v>
      </c>
      <c r="B127" s="254">
        <v>87</v>
      </c>
      <c r="C127" s="223">
        <v>19</v>
      </c>
      <c r="D127" s="223">
        <v>31</v>
      </c>
      <c r="E127" s="254">
        <v>137</v>
      </c>
      <c r="F127" s="309" t="s">
        <v>189</v>
      </c>
    </row>
    <row r="128" spans="1:6" ht="15">
      <c r="A128" s="308" t="s">
        <v>190</v>
      </c>
      <c r="B128" s="26">
        <v>85</v>
      </c>
      <c r="C128" s="26">
        <v>17</v>
      </c>
      <c r="D128" s="26">
        <v>40</v>
      </c>
      <c r="E128" s="254">
        <v>142</v>
      </c>
      <c r="F128" s="309" t="s">
        <v>191</v>
      </c>
    </row>
    <row r="129" spans="1:6" ht="15">
      <c r="A129" s="308" t="s">
        <v>818</v>
      </c>
      <c r="B129" s="254">
        <v>335</v>
      </c>
      <c r="C129" s="223">
        <v>86</v>
      </c>
      <c r="D129" s="223">
        <v>220</v>
      </c>
      <c r="E129" s="254">
        <v>641</v>
      </c>
      <c r="F129" s="309" t="s">
        <v>192</v>
      </c>
    </row>
    <row r="130" spans="1:6" ht="15">
      <c r="A130" s="308" t="s">
        <v>193</v>
      </c>
      <c r="B130" s="254">
        <v>51</v>
      </c>
      <c r="C130" s="223">
        <v>13</v>
      </c>
      <c r="D130" s="223">
        <v>4</v>
      </c>
      <c r="E130" s="254">
        <v>68</v>
      </c>
      <c r="F130" s="309" t="s">
        <v>194</v>
      </c>
    </row>
    <row r="131" spans="1:6" ht="14.25">
      <c r="A131" s="315" t="s">
        <v>195</v>
      </c>
      <c r="B131" s="82">
        <f>B132+B133</f>
        <v>146</v>
      </c>
      <c r="C131" s="82">
        <f>C132+C133</f>
        <v>41</v>
      </c>
      <c r="D131" s="82">
        <f>D132+D133</f>
        <v>104</v>
      </c>
      <c r="E131" s="82">
        <f>E132+E133</f>
        <v>291</v>
      </c>
      <c r="F131" s="311" t="s">
        <v>196</v>
      </c>
    </row>
    <row r="132" spans="1:6" ht="15">
      <c r="A132" s="316" t="s">
        <v>197</v>
      </c>
      <c r="B132" s="254">
        <v>6</v>
      </c>
      <c r="C132" s="223">
        <v>1</v>
      </c>
      <c r="D132" s="223">
        <v>1</v>
      </c>
      <c r="E132" s="254">
        <v>8</v>
      </c>
      <c r="F132" s="317" t="s">
        <v>838</v>
      </c>
    </row>
    <row r="133" spans="1:6" ht="15">
      <c r="A133" s="318" t="s">
        <v>199</v>
      </c>
      <c r="B133" s="26">
        <v>140</v>
      </c>
      <c r="C133" s="26">
        <v>40</v>
      </c>
      <c r="D133" s="26">
        <v>103</v>
      </c>
      <c r="E133" s="254">
        <v>283</v>
      </c>
      <c r="F133" s="317" t="s">
        <v>821</v>
      </c>
    </row>
    <row r="134" spans="1:6" ht="14.25">
      <c r="A134" s="319" t="s">
        <v>285</v>
      </c>
      <c r="B134" s="82">
        <f>B131+B126+B121+B114+B108+B99+B82+'14'!B10+'14'!B19+'14'!B28+'14'!B38+'14'!B46</f>
        <v>18147</v>
      </c>
      <c r="C134" s="82">
        <f>C131+C126+C121+C114+C108+C99+C82+'14'!C10+'14'!C19+'14'!C28+'14'!C38+'14'!C46</f>
        <v>6527</v>
      </c>
      <c r="D134" s="82">
        <f>D131+D126+D121+D114+D108+D99+D82+'14'!D10+'14'!D19+'14'!D28+'14'!D38+'14'!D46</f>
        <v>15428</v>
      </c>
      <c r="E134" s="82">
        <f>E131+E126+E121+E114+E108+E99+E82+'14'!E10+'14'!E19+'14'!E28+'14'!E38+'14'!E46</f>
        <v>40102</v>
      </c>
      <c r="F134" s="150" t="s">
        <v>202</v>
      </c>
    </row>
    <row r="135" spans="1:6" ht="15">
      <c r="A135" s="25"/>
      <c r="B135" s="254"/>
      <c r="C135" s="223"/>
      <c r="D135" s="223"/>
      <c r="E135" s="223"/>
      <c r="F135" s="345"/>
    </row>
    <row r="136" spans="1:6" ht="15">
      <c r="A136" s="16"/>
      <c r="B136" s="254"/>
      <c r="C136" s="223"/>
      <c r="D136" s="223"/>
      <c r="E136" s="223"/>
      <c r="F136" s="345"/>
    </row>
    <row r="137" spans="1:6" ht="15">
      <c r="A137" s="16"/>
      <c r="B137" s="254"/>
      <c r="C137" s="223"/>
      <c r="D137" s="223"/>
      <c r="E137" s="223"/>
      <c r="F137" s="187"/>
    </row>
    <row r="138" spans="1:6" ht="15">
      <c r="A138" s="16"/>
      <c r="B138" s="254"/>
      <c r="C138" s="223"/>
      <c r="D138" s="223"/>
      <c r="E138" s="223"/>
      <c r="F138" s="558"/>
    </row>
    <row r="139" spans="1:6">
      <c r="A139" s="63" t="s">
        <v>715</v>
      </c>
      <c r="B139" s="66"/>
      <c r="C139" s="66"/>
      <c r="D139" s="66"/>
      <c r="E139" s="66"/>
      <c r="F139" s="67" t="s">
        <v>819</v>
      </c>
    </row>
    <row r="140" spans="1:6" ht="14.25">
      <c r="A140" s="559"/>
      <c r="F140" s="559"/>
    </row>
    <row r="143" spans="1:6">
      <c r="B143" s="553"/>
      <c r="C143" s="553"/>
      <c r="D143" s="553"/>
      <c r="E143" s="553"/>
    </row>
  </sheetData>
  <mergeCells count="4">
    <mergeCell ref="E3:F3"/>
    <mergeCell ref="E4:F4"/>
    <mergeCell ref="E75:F75"/>
    <mergeCell ref="E76:F76"/>
  </mergeCells>
  <printOptions gridLinesSet="0"/>
  <pageMargins left="0.78740157480314965" right="0.59055118110236227" top="1.1811023622047245" bottom="0.98425196850393704" header="0.51181102362204722" footer="0.51181102362204722"/>
  <pageSetup paperSize="9" scale="63" orientation="portrait" r:id="rId1"/>
  <headerFooter alignWithMargins="0"/>
  <rowBreaks count="1" manualBreakCount="1">
    <brk id="7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sheetPr transitionEvaluation="1">
    <tabColor rgb="FF7030A0"/>
  </sheetPr>
  <dimension ref="A1:G137"/>
  <sheetViews>
    <sheetView showGridLines="0" view="pageLayout" topLeftCell="A124" zoomScaleSheetLayoutView="137" workbookViewId="0">
      <selection activeCell="E127" sqref="E127"/>
    </sheetView>
  </sheetViews>
  <sheetFormatPr baseColWidth="10" defaultColWidth="5.28515625" defaultRowHeight="12.75"/>
  <cols>
    <col min="1" max="1" width="32.7109375" style="284" customWidth="1"/>
    <col min="2" max="2" width="10.42578125" style="285" customWidth="1"/>
    <col min="3" max="3" width="11.140625" style="285" customWidth="1"/>
    <col min="4" max="4" width="9.85546875" style="285" customWidth="1"/>
    <col min="5" max="5" width="17.42578125" style="285" customWidth="1"/>
    <col min="6" max="6" width="29.28515625" style="284" customWidth="1"/>
    <col min="7" max="7" width="3.7109375" style="284" customWidth="1"/>
    <col min="8" max="8" width="6.7109375" style="284" customWidth="1"/>
    <col min="9" max="126" width="5.28515625" style="284" customWidth="1"/>
    <col min="127" max="252" width="5.28515625" style="284"/>
    <col min="253" max="253" width="32.7109375" style="284" customWidth="1"/>
    <col min="254" max="254" width="14.7109375" style="284" customWidth="1"/>
    <col min="255" max="256" width="16.7109375" style="284" customWidth="1"/>
    <col min="257" max="257" width="29.28515625" style="284" customWidth="1"/>
    <col min="258" max="258" width="3.7109375" style="284" customWidth="1"/>
    <col min="259" max="259" width="6.7109375" style="284" customWidth="1"/>
    <col min="260" max="382" width="5.28515625" style="284" customWidth="1"/>
    <col min="383" max="508" width="5.28515625" style="284"/>
    <col min="509" max="509" width="32.7109375" style="284" customWidth="1"/>
    <col min="510" max="510" width="14.7109375" style="284" customWidth="1"/>
    <col min="511" max="512" width="16.7109375" style="284" customWidth="1"/>
    <col min="513" max="513" width="29.28515625" style="284" customWidth="1"/>
    <col min="514" max="514" width="3.7109375" style="284" customWidth="1"/>
    <col min="515" max="515" width="6.7109375" style="284" customWidth="1"/>
    <col min="516" max="638" width="5.28515625" style="284" customWidth="1"/>
    <col min="639" max="764" width="5.28515625" style="284"/>
    <col min="765" max="765" width="32.7109375" style="284" customWidth="1"/>
    <col min="766" max="766" width="14.7109375" style="284" customWidth="1"/>
    <col min="767" max="768" width="16.7109375" style="284" customWidth="1"/>
    <col min="769" max="769" width="29.28515625" style="284" customWidth="1"/>
    <col min="770" max="770" width="3.7109375" style="284" customWidth="1"/>
    <col min="771" max="771" width="6.7109375" style="284" customWidth="1"/>
    <col min="772" max="894" width="5.28515625" style="284" customWidth="1"/>
    <col min="895" max="1020" width="5.28515625" style="284"/>
    <col min="1021" max="1021" width="32.7109375" style="284" customWidth="1"/>
    <col min="1022" max="1022" width="14.7109375" style="284" customWidth="1"/>
    <col min="1023" max="1024" width="16.7109375" style="284" customWidth="1"/>
    <col min="1025" max="1025" width="29.28515625" style="284" customWidth="1"/>
    <col min="1026" max="1026" width="3.7109375" style="284" customWidth="1"/>
    <col min="1027" max="1027" width="6.7109375" style="284" customWidth="1"/>
    <col min="1028" max="1150" width="5.28515625" style="284" customWidth="1"/>
    <col min="1151" max="1276" width="5.28515625" style="284"/>
    <col min="1277" max="1277" width="32.7109375" style="284" customWidth="1"/>
    <col min="1278" max="1278" width="14.7109375" style="284" customWidth="1"/>
    <col min="1279" max="1280" width="16.7109375" style="284" customWidth="1"/>
    <col min="1281" max="1281" width="29.28515625" style="284" customWidth="1"/>
    <col min="1282" max="1282" width="3.7109375" style="284" customWidth="1"/>
    <col min="1283" max="1283" width="6.7109375" style="284" customWidth="1"/>
    <col min="1284" max="1406" width="5.28515625" style="284" customWidth="1"/>
    <col min="1407" max="1532" width="5.28515625" style="284"/>
    <col min="1533" max="1533" width="32.7109375" style="284" customWidth="1"/>
    <col min="1534" max="1534" width="14.7109375" style="284" customWidth="1"/>
    <col min="1535" max="1536" width="16.7109375" style="284" customWidth="1"/>
    <col min="1537" max="1537" width="29.28515625" style="284" customWidth="1"/>
    <col min="1538" max="1538" width="3.7109375" style="284" customWidth="1"/>
    <col min="1539" max="1539" width="6.7109375" style="284" customWidth="1"/>
    <col min="1540" max="1662" width="5.28515625" style="284" customWidth="1"/>
    <col min="1663" max="1788" width="5.28515625" style="284"/>
    <col min="1789" max="1789" width="32.7109375" style="284" customWidth="1"/>
    <col min="1790" max="1790" width="14.7109375" style="284" customWidth="1"/>
    <col min="1791" max="1792" width="16.7109375" style="284" customWidth="1"/>
    <col min="1793" max="1793" width="29.28515625" style="284" customWidth="1"/>
    <col min="1794" max="1794" width="3.7109375" style="284" customWidth="1"/>
    <col min="1795" max="1795" width="6.7109375" style="284" customWidth="1"/>
    <col min="1796" max="1918" width="5.28515625" style="284" customWidth="1"/>
    <col min="1919" max="2044" width="5.28515625" style="284"/>
    <col min="2045" max="2045" width="32.7109375" style="284" customWidth="1"/>
    <col min="2046" max="2046" width="14.7109375" style="284" customWidth="1"/>
    <col min="2047" max="2048" width="16.7109375" style="284" customWidth="1"/>
    <col min="2049" max="2049" width="29.28515625" style="284" customWidth="1"/>
    <col min="2050" max="2050" width="3.7109375" style="284" customWidth="1"/>
    <col min="2051" max="2051" width="6.7109375" style="284" customWidth="1"/>
    <col min="2052" max="2174" width="5.28515625" style="284" customWidth="1"/>
    <col min="2175" max="2300" width="5.28515625" style="284"/>
    <col min="2301" max="2301" width="32.7109375" style="284" customWidth="1"/>
    <col min="2302" max="2302" width="14.7109375" style="284" customWidth="1"/>
    <col min="2303" max="2304" width="16.7109375" style="284" customWidth="1"/>
    <col min="2305" max="2305" width="29.28515625" style="284" customWidth="1"/>
    <col min="2306" max="2306" width="3.7109375" style="284" customWidth="1"/>
    <col min="2307" max="2307" width="6.7109375" style="284" customWidth="1"/>
    <col min="2308" max="2430" width="5.28515625" style="284" customWidth="1"/>
    <col min="2431" max="2556" width="5.28515625" style="284"/>
    <col min="2557" max="2557" width="32.7109375" style="284" customWidth="1"/>
    <col min="2558" max="2558" width="14.7109375" style="284" customWidth="1"/>
    <col min="2559" max="2560" width="16.7109375" style="284" customWidth="1"/>
    <col min="2561" max="2561" width="29.28515625" style="284" customWidth="1"/>
    <col min="2562" max="2562" width="3.7109375" style="284" customWidth="1"/>
    <col min="2563" max="2563" width="6.7109375" style="284" customWidth="1"/>
    <col min="2564" max="2686" width="5.28515625" style="284" customWidth="1"/>
    <col min="2687" max="2812" width="5.28515625" style="284"/>
    <col min="2813" max="2813" width="32.7109375" style="284" customWidth="1"/>
    <col min="2814" max="2814" width="14.7109375" style="284" customWidth="1"/>
    <col min="2815" max="2816" width="16.7109375" style="284" customWidth="1"/>
    <col min="2817" max="2817" width="29.28515625" style="284" customWidth="1"/>
    <col min="2818" max="2818" width="3.7109375" style="284" customWidth="1"/>
    <col min="2819" max="2819" width="6.7109375" style="284" customWidth="1"/>
    <col min="2820" max="2942" width="5.28515625" style="284" customWidth="1"/>
    <col min="2943" max="3068" width="5.28515625" style="284"/>
    <col min="3069" max="3069" width="32.7109375" style="284" customWidth="1"/>
    <col min="3070" max="3070" width="14.7109375" style="284" customWidth="1"/>
    <col min="3071" max="3072" width="16.7109375" style="284" customWidth="1"/>
    <col min="3073" max="3073" width="29.28515625" style="284" customWidth="1"/>
    <col min="3074" max="3074" width="3.7109375" style="284" customWidth="1"/>
    <col min="3075" max="3075" width="6.7109375" style="284" customWidth="1"/>
    <col min="3076" max="3198" width="5.28515625" style="284" customWidth="1"/>
    <col min="3199" max="3324" width="5.28515625" style="284"/>
    <col min="3325" max="3325" width="32.7109375" style="284" customWidth="1"/>
    <col min="3326" max="3326" width="14.7109375" style="284" customWidth="1"/>
    <col min="3327" max="3328" width="16.7109375" style="284" customWidth="1"/>
    <col min="3329" max="3329" width="29.28515625" style="284" customWidth="1"/>
    <col min="3330" max="3330" width="3.7109375" style="284" customWidth="1"/>
    <col min="3331" max="3331" width="6.7109375" style="284" customWidth="1"/>
    <col min="3332" max="3454" width="5.28515625" style="284" customWidth="1"/>
    <col min="3455" max="3580" width="5.28515625" style="284"/>
    <col min="3581" max="3581" width="32.7109375" style="284" customWidth="1"/>
    <col min="3582" max="3582" width="14.7109375" style="284" customWidth="1"/>
    <col min="3583" max="3584" width="16.7109375" style="284" customWidth="1"/>
    <col min="3585" max="3585" width="29.28515625" style="284" customWidth="1"/>
    <col min="3586" max="3586" width="3.7109375" style="284" customWidth="1"/>
    <col min="3587" max="3587" width="6.7109375" style="284" customWidth="1"/>
    <col min="3588" max="3710" width="5.28515625" style="284" customWidth="1"/>
    <col min="3711" max="3836" width="5.28515625" style="284"/>
    <col min="3837" max="3837" width="32.7109375" style="284" customWidth="1"/>
    <col min="3838" max="3838" width="14.7109375" style="284" customWidth="1"/>
    <col min="3839" max="3840" width="16.7109375" style="284" customWidth="1"/>
    <col min="3841" max="3841" width="29.28515625" style="284" customWidth="1"/>
    <col min="3842" max="3842" width="3.7109375" style="284" customWidth="1"/>
    <col min="3843" max="3843" width="6.7109375" style="284" customWidth="1"/>
    <col min="3844" max="3966" width="5.28515625" style="284" customWidth="1"/>
    <col min="3967" max="4092" width="5.28515625" style="284"/>
    <col min="4093" max="4093" width="32.7109375" style="284" customWidth="1"/>
    <col min="4094" max="4094" width="14.7109375" style="284" customWidth="1"/>
    <col min="4095" max="4096" width="16.7109375" style="284" customWidth="1"/>
    <col min="4097" max="4097" width="29.28515625" style="284" customWidth="1"/>
    <col min="4098" max="4098" width="3.7109375" style="284" customWidth="1"/>
    <col min="4099" max="4099" width="6.7109375" style="284" customWidth="1"/>
    <col min="4100" max="4222" width="5.28515625" style="284" customWidth="1"/>
    <col min="4223" max="4348" width="5.28515625" style="284"/>
    <col min="4349" max="4349" width="32.7109375" style="284" customWidth="1"/>
    <col min="4350" max="4350" width="14.7109375" style="284" customWidth="1"/>
    <col min="4351" max="4352" width="16.7109375" style="284" customWidth="1"/>
    <col min="4353" max="4353" width="29.28515625" style="284" customWidth="1"/>
    <col min="4354" max="4354" width="3.7109375" style="284" customWidth="1"/>
    <col min="4355" max="4355" width="6.7109375" style="284" customWidth="1"/>
    <col min="4356" max="4478" width="5.28515625" style="284" customWidth="1"/>
    <col min="4479" max="4604" width="5.28515625" style="284"/>
    <col min="4605" max="4605" width="32.7109375" style="284" customWidth="1"/>
    <col min="4606" max="4606" width="14.7109375" style="284" customWidth="1"/>
    <col min="4607" max="4608" width="16.7109375" style="284" customWidth="1"/>
    <col min="4609" max="4609" width="29.28515625" style="284" customWidth="1"/>
    <col min="4610" max="4610" width="3.7109375" style="284" customWidth="1"/>
    <col min="4611" max="4611" width="6.7109375" style="284" customWidth="1"/>
    <col min="4612" max="4734" width="5.28515625" style="284" customWidth="1"/>
    <col min="4735" max="4860" width="5.28515625" style="284"/>
    <col min="4861" max="4861" width="32.7109375" style="284" customWidth="1"/>
    <col min="4862" max="4862" width="14.7109375" style="284" customWidth="1"/>
    <col min="4863" max="4864" width="16.7109375" style="284" customWidth="1"/>
    <col min="4865" max="4865" width="29.28515625" style="284" customWidth="1"/>
    <col min="4866" max="4866" width="3.7109375" style="284" customWidth="1"/>
    <col min="4867" max="4867" width="6.7109375" style="284" customWidth="1"/>
    <col min="4868" max="4990" width="5.28515625" style="284" customWidth="1"/>
    <col min="4991" max="5116" width="5.28515625" style="284"/>
    <col min="5117" max="5117" width="32.7109375" style="284" customWidth="1"/>
    <col min="5118" max="5118" width="14.7109375" style="284" customWidth="1"/>
    <col min="5119" max="5120" width="16.7109375" style="284" customWidth="1"/>
    <col min="5121" max="5121" width="29.28515625" style="284" customWidth="1"/>
    <col min="5122" max="5122" width="3.7109375" style="284" customWidth="1"/>
    <col min="5123" max="5123" width="6.7109375" style="284" customWidth="1"/>
    <col min="5124" max="5246" width="5.28515625" style="284" customWidth="1"/>
    <col min="5247" max="5372" width="5.28515625" style="284"/>
    <col min="5373" max="5373" width="32.7109375" style="284" customWidth="1"/>
    <col min="5374" max="5374" width="14.7109375" style="284" customWidth="1"/>
    <col min="5375" max="5376" width="16.7109375" style="284" customWidth="1"/>
    <col min="5377" max="5377" width="29.28515625" style="284" customWidth="1"/>
    <col min="5378" max="5378" width="3.7109375" style="284" customWidth="1"/>
    <col min="5379" max="5379" width="6.7109375" style="284" customWidth="1"/>
    <col min="5380" max="5502" width="5.28515625" style="284" customWidth="1"/>
    <col min="5503" max="5628" width="5.28515625" style="284"/>
    <col min="5629" max="5629" width="32.7109375" style="284" customWidth="1"/>
    <col min="5630" max="5630" width="14.7109375" style="284" customWidth="1"/>
    <col min="5631" max="5632" width="16.7109375" style="284" customWidth="1"/>
    <col min="5633" max="5633" width="29.28515625" style="284" customWidth="1"/>
    <col min="5634" max="5634" width="3.7109375" style="284" customWidth="1"/>
    <col min="5635" max="5635" width="6.7109375" style="284" customWidth="1"/>
    <col min="5636" max="5758" width="5.28515625" style="284" customWidth="1"/>
    <col min="5759" max="5884" width="5.28515625" style="284"/>
    <col min="5885" max="5885" width="32.7109375" style="284" customWidth="1"/>
    <col min="5886" max="5886" width="14.7109375" style="284" customWidth="1"/>
    <col min="5887" max="5888" width="16.7109375" style="284" customWidth="1"/>
    <col min="5889" max="5889" width="29.28515625" style="284" customWidth="1"/>
    <col min="5890" max="5890" width="3.7109375" style="284" customWidth="1"/>
    <col min="5891" max="5891" width="6.7109375" style="284" customWidth="1"/>
    <col min="5892" max="6014" width="5.28515625" style="284" customWidth="1"/>
    <col min="6015" max="6140" width="5.28515625" style="284"/>
    <col min="6141" max="6141" width="32.7109375" style="284" customWidth="1"/>
    <col min="6142" max="6142" width="14.7109375" style="284" customWidth="1"/>
    <col min="6143" max="6144" width="16.7109375" style="284" customWidth="1"/>
    <col min="6145" max="6145" width="29.28515625" style="284" customWidth="1"/>
    <col min="6146" max="6146" width="3.7109375" style="284" customWidth="1"/>
    <col min="6147" max="6147" width="6.7109375" style="284" customWidth="1"/>
    <col min="6148" max="6270" width="5.28515625" style="284" customWidth="1"/>
    <col min="6271" max="6396" width="5.28515625" style="284"/>
    <col min="6397" max="6397" width="32.7109375" style="284" customWidth="1"/>
    <col min="6398" max="6398" width="14.7109375" style="284" customWidth="1"/>
    <col min="6399" max="6400" width="16.7109375" style="284" customWidth="1"/>
    <col min="6401" max="6401" width="29.28515625" style="284" customWidth="1"/>
    <col min="6402" max="6402" width="3.7109375" style="284" customWidth="1"/>
    <col min="6403" max="6403" width="6.7109375" style="284" customWidth="1"/>
    <col min="6404" max="6526" width="5.28515625" style="284" customWidth="1"/>
    <col min="6527" max="6652" width="5.28515625" style="284"/>
    <col min="6653" max="6653" width="32.7109375" style="284" customWidth="1"/>
    <col min="6654" max="6654" width="14.7109375" style="284" customWidth="1"/>
    <col min="6655" max="6656" width="16.7109375" style="284" customWidth="1"/>
    <col min="6657" max="6657" width="29.28515625" style="284" customWidth="1"/>
    <col min="6658" max="6658" width="3.7109375" style="284" customWidth="1"/>
    <col min="6659" max="6659" width="6.7109375" style="284" customWidth="1"/>
    <col min="6660" max="6782" width="5.28515625" style="284" customWidth="1"/>
    <col min="6783" max="6908" width="5.28515625" style="284"/>
    <col min="6909" max="6909" width="32.7109375" style="284" customWidth="1"/>
    <col min="6910" max="6910" width="14.7109375" style="284" customWidth="1"/>
    <col min="6911" max="6912" width="16.7109375" style="284" customWidth="1"/>
    <col min="6913" max="6913" width="29.28515625" style="284" customWidth="1"/>
    <col min="6914" max="6914" width="3.7109375" style="284" customWidth="1"/>
    <col min="6915" max="6915" width="6.7109375" style="284" customWidth="1"/>
    <col min="6916" max="7038" width="5.28515625" style="284" customWidth="1"/>
    <col min="7039" max="7164" width="5.28515625" style="284"/>
    <col min="7165" max="7165" width="32.7109375" style="284" customWidth="1"/>
    <col min="7166" max="7166" width="14.7109375" style="284" customWidth="1"/>
    <col min="7167" max="7168" width="16.7109375" style="284" customWidth="1"/>
    <col min="7169" max="7169" width="29.28515625" style="284" customWidth="1"/>
    <col min="7170" max="7170" width="3.7109375" style="284" customWidth="1"/>
    <col min="7171" max="7171" width="6.7109375" style="284" customWidth="1"/>
    <col min="7172" max="7294" width="5.28515625" style="284" customWidth="1"/>
    <col min="7295" max="7420" width="5.28515625" style="284"/>
    <col min="7421" max="7421" width="32.7109375" style="284" customWidth="1"/>
    <col min="7422" max="7422" width="14.7109375" style="284" customWidth="1"/>
    <col min="7423" max="7424" width="16.7109375" style="284" customWidth="1"/>
    <col min="7425" max="7425" width="29.28515625" style="284" customWidth="1"/>
    <col min="7426" max="7426" width="3.7109375" style="284" customWidth="1"/>
    <col min="7427" max="7427" width="6.7109375" style="284" customWidth="1"/>
    <col min="7428" max="7550" width="5.28515625" style="284" customWidth="1"/>
    <col min="7551" max="7676" width="5.28515625" style="284"/>
    <col min="7677" max="7677" width="32.7109375" style="284" customWidth="1"/>
    <col min="7678" max="7678" width="14.7109375" style="284" customWidth="1"/>
    <col min="7679" max="7680" width="16.7109375" style="284" customWidth="1"/>
    <col min="7681" max="7681" width="29.28515625" style="284" customWidth="1"/>
    <col min="7682" max="7682" width="3.7109375" style="284" customWidth="1"/>
    <col min="7683" max="7683" width="6.7109375" style="284" customWidth="1"/>
    <col min="7684" max="7806" width="5.28515625" style="284" customWidth="1"/>
    <col min="7807" max="7932" width="5.28515625" style="284"/>
    <col min="7933" max="7933" width="32.7109375" style="284" customWidth="1"/>
    <col min="7934" max="7934" width="14.7109375" style="284" customWidth="1"/>
    <col min="7935" max="7936" width="16.7109375" style="284" customWidth="1"/>
    <col min="7937" max="7937" width="29.28515625" style="284" customWidth="1"/>
    <col min="7938" max="7938" width="3.7109375" style="284" customWidth="1"/>
    <col min="7939" max="7939" width="6.7109375" style="284" customWidth="1"/>
    <col min="7940" max="8062" width="5.28515625" style="284" customWidth="1"/>
    <col min="8063" max="8188" width="5.28515625" style="284"/>
    <col min="8189" max="8189" width="32.7109375" style="284" customWidth="1"/>
    <col min="8190" max="8190" width="14.7109375" style="284" customWidth="1"/>
    <col min="8191" max="8192" width="16.7109375" style="284" customWidth="1"/>
    <col min="8193" max="8193" width="29.28515625" style="284" customWidth="1"/>
    <col min="8194" max="8194" width="3.7109375" style="284" customWidth="1"/>
    <col min="8195" max="8195" width="6.7109375" style="284" customWidth="1"/>
    <col min="8196" max="8318" width="5.28515625" style="284" customWidth="1"/>
    <col min="8319" max="8444" width="5.28515625" style="284"/>
    <col min="8445" max="8445" width="32.7109375" style="284" customWidth="1"/>
    <col min="8446" max="8446" width="14.7109375" style="284" customWidth="1"/>
    <col min="8447" max="8448" width="16.7109375" style="284" customWidth="1"/>
    <col min="8449" max="8449" width="29.28515625" style="284" customWidth="1"/>
    <col min="8450" max="8450" width="3.7109375" style="284" customWidth="1"/>
    <col min="8451" max="8451" width="6.7109375" style="284" customWidth="1"/>
    <col min="8452" max="8574" width="5.28515625" style="284" customWidth="1"/>
    <col min="8575" max="8700" width="5.28515625" style="284"/>
    <col min="8701" max="8701" width="32.7109375" style="284" customWidth="1"/>
    <col min="8702" max="8702" width="14.7109375" style="284" customWidth="1"/>
    <col min="8703" max="8704" width="16.7109375" style="284" customWidth="1"/>
    <col min="8705" max="8705" width="29.28515625" style="284" customWidth="1"/>
    <col min="8706" max="8706" width="3.7109375" style="284" customWidth="1"/>
    <col min="8707" max="8707" width="6.7109375" style="284" customWidth="1"/>
    <col min="8708" max="8830" width="5.28515625" style="284" customWidth="1"/>
    <col min="8831" max="8956" width="5.28515625" style="284"/>
    <col min="8957" max="8957" width="32.7109375" style="284" customWidth="1"/>
    <col min="8958" max="8958" width="14.7109375" style="284" customWidth="1"/>
    <col min="8959" max="8960" width="16.7109375" style="284" customWidth="1"/>
    <col min="8961" max="8961" width="29.28515625" style="284" customWidth="1"/>
    <col min="8962" max="8962" width="3.7109375" style="284" customWidth="1"/>
    <col min="8963" max="8963" width="6.7109375" style="284" customWidth="1"/>
    <col min="8964" max="9086" width="5.28515625" style="284" customWidth="1"/>
    <col min="9087" max="9212" width="5.28515625" style="284"/>
    <col min="9213" max="9213" width="32.7109375" style="284" customWidth="1"/>
    <col min="9214" max="9214" width="14.7109375" style="284" customWidth="1"/>
    <col min="9215" max="9216" width="16.7109375" style="284" customWidth="1"/>
    <col min="9217" max="9217" width="29.28515625" style="284" customWidth="1"/>
    <col min="9218" max="9218" width="3.7109375" style="284" customWidth="1"/>
    <col min="9219" max="9219" width="6.7109375" style="284" customWidth="1"/>
    <col min="9220" max="9342" width="5.28515625" style="284" customWidth="1"/>
    <col min="9343" max="9468" width="5.28515625" style="284"/>
    <col min="9469" max="9469" width="32.7109375" style="284" customWidth="1"/>
    <col min="9470" max="9470" width="14.7109375" style="284" customWidth="1"/>
    <col min="9471" max="9472" width="16.7109375" style="284" customWidth="1"/>
    <col min="9473" max="9473" width="29.28515625" style="284" customWidth="1"/>
    <col min="9474" max="9474" width="3.7109375" style="284" customWidth="1"/>
    <col min="9475" max="9475" width="6.7109375" style="284" customWidth="1"/>
    <col min="9476" max="9598" width="5.28515625" style="284" customWidth="1"/>
    <col min="9599" max="9724" width="5.28515625" style="284"/>
    <col min="9725" max="9725" width="32.7109375" style="284" customWidth="1"/>
    <col min="9726" max="9726" width="14.7109375" style="284" customWidth="1"/>
    <col min="9727" max="9728" width="16.7109375" style="284" customWidth="1"/>
    <col min="9729" max="9729" width="29.28515625" style="284" customWidth="1"/>
    <col min="9730" max="9730" width="3.7109375" style="284" customWidth="1"/>
    <col min="9731" max="9731" width="6.7109375" style="284" customWidth="1"/>
    <col min="9732" max="9854" width="5.28515625" style="284" customWidth="1"/>
    <col min="9855" max="9980" width="5.28515625" style="284"/>
    <col min="9981" max="9981" width="32.7109375" style="284" customWidth="1"/>
    <col min="9982" max="9982" width="14.7109375" style="284" customWidth="1"/>
    <col min="9983" max="9984" width="16.7109375" style="284" customWidth="1"/>
    <col min="9985" max="9985" width="29.28515625" style="284" customWidth="1"/>
    <col min="9986" max="9986" width="3.7109375" style="284" customWidth="1"/>
    <col min="9987" max="9987" width="6.7109375" style="284" customWidth="1"/>
    <col min="9988" max="10110" width="5.28515625" style="284" customWidth="1"/>
    <col min="10111" max="10236" width="5.28515625" style="284"/>
    <col min="10237" max="10237" width="32.7109375" style="284" customWidth="1"/>
    <col min="10238" max="10238" width="14.7109375" style="284" customWidth="1"/>
    <col min="10239" max="10240" width="16.7109375" style="284" customWidth="1"/>
    <col min="10241" max="10241" width="29.28515625" style="284" customWidth="1"/>
    <col min="10242" max="10242" width="3.7109375" style="284" customWidth="1"/>
    <col min="10243" max="10243" width="6.7109375" style="284" customWidth="1"/>
    <col min="10244" max="10366" width="5.28515625" style="284" customWidth="1"/>
    <col min="10367" max="10492" width="5.28515625" style="284"/>
    <col min="10493" max="10493" width="32.7109375" style="284" customWidth="1"/>
    <col min="10494" max="10494" width="14.7109375" style="284" customWidth="1"/>
    <col min="10495" max="10496" width="16.7109375" style="284" customWidth="1"/>
    <col min="10497" max="10497" width="29.28515625" style="284" customWidth="1"/>
    <col min="10498" max="10498" width="3.7109375" style="284" customWidth="1"/>
    <col min="10499" max="10499" width="6.7109375" style="284" customWidth="1"/>
    <col min="10500" max="10622" width="5.28515625" style="284" customWidth="1"/>
    <col min="10623" max="10748" width="5.28515625" style="284"/>
    <col min="10749" max="10749" width="32.7109375" style="284" customWidth="1"/>
    <col min="10750" max="10750" width="14.7109375" style="284" customWidth="1"/>
    <col min="10751" max="10752" width="16.7109375" style="284" customWidth="1"/>
    <col min="10753" max="10753" width="29.28515625" style="284" customWidth="1"/>
    <col min="10754" max="10754" width="3.7109375" style="284" customWidth="1"/>
    <col min="10755" max="10755" width="6.7109375" style="284" customWidth="1"/>
    <col min="10756" max="10878" width="5.28515625" style="284" customWidth="1"/>
    <col min="10879" max="11004" width="5.28515625" style="284"/>
    <col min="11005" max="11005" width="32.7109375" style="284" customWidth="1"/>
    <col min="11006" max="11006" width="14.7109375" style="284" customWidth="1"/>
    <col min="11007" max="11008" width="16.7109375" style="284" customWidth="1"/>
    <col min="11009" max="11009" width="29.28515625" style="284" customWidth="1"/>
    <col min="11010" max="11010" width="3.7109375" style="284" customWidth="1"/>
    <col min="11011" max="11011" width="6.7109375" style="284" customWidth="1"/>
    <col min="11012" max="11134" width="5.28515625" style="284" customWidth="1"/>
    <col min="11135" max="11260" width="5.28515625" style="284"/>
    <col min="11261" max="11261" width="32.7109375" style="284" customWidth="1"/>
    <col min="11262" max="11262" width="14.7109375" style="284" customWidth="1"/>
    <col min="11263" max="11264" width="16.7109375" style="284" customWidth="1"/>
    <col min="11265" max="11265" width="29.28515625" style="284" customWidth="1"/>
    <col min="11266" max="11266" width="3.7109375" style="284" customWidth="1"/>
    <col min="11267" max="11267" width="6.7109375" style="284" customWidth="1"/>
    <col min="11268" max="11390" width="5.28515625" style="284" customWidth="1"/>
    <col min="11391" max="11516" width="5.28515625" style="284"/>
    <col min="11517" max="11517" width="32.7109375" style="284" customWidth="1"/>
    <col min="11518" max="11518" width="14.7109375" style="284" customWidth="1"/>
    <col min="11519" max="11520" width="16.7109375" style="284" customWidth="1"/>
    <col min="11521" max="11521" width="29.28515625" style="284" customWidth="1"/>
    <col min="11522" max="11522" width="3.7109375" style="284" customWidth="1"/>
    <col min="11523" max="11523" width="6.7109375" style="284" customWidth="1"/>
    <col min="11524" max="11646" width="5.28515625" style="284" customWidth="1"/>
    <col min="11647" max="11772" width="5.28515625" style="284"/>
    <col min="11773" max="11773" width="32.7109375" style="284" customWidth="1"/>
    <col min="11774" max="11774" width="14.7109375" style="284" customWidth="1"/>
    <col min="11775" max="11776" width="16.7109375" style="284" customWidth="1"/>
    <col min="11777" max="11777" width="29.28515625" style="284" customWidth="1"/>
    <col min="11778" max="11778" width="3.7109375" style="284" customWidth="1"/>
    <col min="11779" max="11779" width="6.7109375" style="284" customWidth="1"/>
    <col min="11780" max="11902" width="5.28515625" style="284" customWidth="1"/>
    <col min="11903" max="12028" width="5.28515625" style="284"/>
    <col min="12029" max="12029" width="32.7109375" style="284" customWidth="1"/>
    <col min="12030" max="12030" width="14.7109375" style="284" customWidth="1"/>
    <col min="12031" max="12032" width="16.7109375" style="284" customWidth="1"/>
    <col min="12033" max="12033" width="29.28515625" style="284" customWidth="1"/>
    <col min="12034" max="12034" width="3.7109375" style="284" customWidth="1"/>
    <col min="12035" max="12035" width="6.7109375" style="284" customWidth="1"/>
    <col min="12036" max="12158" width="5.28515625" style="284" customWidth="1"/>
    <col min="12159" max="12284" width="5.28515625" style="284"/>
    <col min="12285" max="12285" width="32.7109375" style="284" customWidth="1"/>
    <col min="12286" max="12286" width="14.7109375" style="284" customWidth="1"/>
    <col min="12287" max="12288" width="16.7109375" style="284" customWidth="1"/>
    <col min="12289" max="12289" width="29.28515625" style="284" customWidth="1"/>
    <col min="12290" max="12290" width="3.7109375" style="284" customWidth="1"/>
    <col min="12291" max="12291" width="6.7109375" style="284" customWidth="1"/>
    <col min="12292" max="12414" width="5.28515625" style="284" customWidth="1"/>
    <col min="12415" max="12540" width="5.28515625" style="284"/>
    <col min="12541" max="12541" width="32.7109375" style="284" customWidth="1"/>
    <col min="12542" max="12542" width="14.7109375" style="284" customWidth="1"/>
    <col min="12543" max="12544" width="16.7109375" style="284" customWidth="1"/>
    <col min="12545" max="12545" width="29.28515625" style="284" customWidth="1"/>
    <col min="12546" max="12546" width="3.7109375" style="284" customWidth="1"/>
    <col min="12547" max="12547" width="6.7109375" style="284" customWidth="1"/>
    <col min="12548" max="12670" width="5.28515625" style="284" customWidth="1"/>
    <col min="12671" max="12796" width="5.28515625" style="284"/>
    <col min="12797" max="12797" width="32.7109375" style="284" customWidth="1"/>
    <col min="12798" max="12798" width="14.7109375" style="284" customWidth="1"/>
    <col min="12799" max="12800" width="16.7109375" style="284" customWidth="1"/>
    <col min="12801" max="12801" width="29.28515625" style="284" customWidth="1"/>
    <col min="12802" max="12802" width="3.7109375" style="284" customWidth="1"/>
    <col min="12803" max="12803" width="6.7109375" style="284" customWidth="1"/>
    <col min="12804" max="12926" width="5.28515625" style="284" customWidth="1"/>
    <col min="12927" max="13052" width="5.28515625" style="284"/>
    <col min="13053" max="13053" width="32.7109375" style="284" customWidth="1"/>
    <col min="13054" max="13054" width="14.7109375" style="284" customWidth="1"/>
    <col min="13055" max="13056" width="16.7109375" style="284" customWidth="1"/>
    <col min="13057" max="13057" width="29.28515625" style="284" customWidth="1"/>
    <col min="13058" max="13058" width="3.7109375" style="284" customWidth="1"/>
    <col min="13059" max="13059" width="6.7109375" style="284" customWidth="1"/>
    <col min="13060" max="13182" width="5.28515625" style="284" customWidth="1"/>
    <col min="13183" max="13308" width="5.28515625" style="284"/>
    <col min="13309" max="13309" width="32.7109375" style="284" customWidth="1"/>
    <col min="13310" max="13310" width="14.7109375" style="284" customWidth="1"/>
    <col min="13311" max="13312" width="16.7109375" style="284" customWidth="1"/>
    <col min="13313" max="13313" width="29.28515625" style="284" customWidth="1"/>
    <col min="13314" max="13314" width="3.7109375" style="284" customWidth="1"/>
    <col min="13315" max="13315" width="6.7109375" style="284" customWidth="1"/>
    <col min="13316" max="13438" width="5.28515625" style="284" customWidth="1"/>
    <col min="13439" max="13564" width="5.28515625" style="284"/>
    <col min="13565" max="13565" width="32.7109375" style="284" customWidth="1"/>
    <col min="13566" max="13566" width="14.7109375" style="284" customWidth="1"/>
    <col min="13567" max="13568" width="16.7109375" style="284" customWidth="1"/>
    <col min="13569" max="13569" width="29.28515625" style="284" customWidth="1"/>
    <col min="13570" max="13570" width="3.7109375" style="284" customWidth="1"/>
    <col min="13571" max="13571" width="6.7109375" style="284" customWidth="1"/>
    <col min="13572" max="13694" width="5.28515625" style="284" customWidth="1"/>
    <col min="13695" max="13820" width="5.28515625" style="284"/>
    <col min="13821" max="13821" width="32.7109375" style="284" customWidth="1"/>
    <col min="13822" max="13822" width="14.7109375" style="284" customWidth="1"/>
    <col min="13823" max="13824" width="16.7109375" style="284" customWidth="1"/>
    <col min="13825" max="13825" width="29.28515625" style="284" customWidth="1"/>
    <col min="13826" max="13826" width="3.7109375" style="284" customWidth="1"/>
    <col min="13827" max="13827" width="6.7109375" style="284" customWidth="1"/>
    <col min="13828" max="13950" width="5.28515625" style="284" customWidth="1"/>
    <col min="13951" max="14076" width="5.28515625" style="284"/>
    <col min="14077" max="14077" width="32.7109375" style="284" customWidth="1"/>
    <col min="14078" max="14078" width="14.7109375" style="284" customWidth="1"/>
    <col min="14079" max="14080" width="16.7109375" style="284" customWidth="1"/>
    <col min="14081" max="14081" width="29.28515625" style="284" customWidth="1"/>
    <col min="14082" max="14082" width="3.7109375" style="284" customWidth="1"/>
    <col min="14083" max="14083" width="6.7109375" style="284" customWidth="1"/>
    <col min="14084" max="14206" width="5.28515625" style="284" customWidth="1"/>
    <col min="14207" max="14332" width="5.28515625" style="284"/>
    <col min="14333" max="14333" width="32.7109375" style="284" customWidth="1"/>
    <col min="14334" max="14334" width="14.7109375" style="284" customWidth="1"/>
    <col min="14335" max="14336" width="16.7109375" style="284" customWidth="1"/>
    <col min="14337" max="14337" width="29.28515625" style="284" customWidth="1"/>
    <col min="14338" max="14338" width="3.7109375" style="284" customWidth="1"/>
    <col min="14339" max="14339" width="6.7109375" style="284" customWidth="1"/>
    <col min="14340" max="14462" width="5.28515625" style="284" customWidth="1"/>
    <col min="14463" max="14588" width="5.28515625" style="284"/>
    <col min="14589" max="14589" width="32.7109375" style="284" customWidth="1"/>
    <col min="14590" max="14590" width="14.7109375" style="284" customWidth="1"/>
    <col min="14591" max="14592" width="16.7109375" style="284" customWidth="1"/>
    <col min="14593" max="14593" width="29.28515625" style="284" customWidth="1"/>
    <col min="14594" max="14594" width="3.7109375" style="284" customWidth="1"/>
    <col min="14595" max="14595" width="6.7109375" style="284" customWidth="1"/>
    <col min="14596" max="14718" width="5.28515625" style="284" customWidth="1"/>
    <col min="14719" max="14844" width="5.28515625" style="284"/>
    <col min="14845" max="14845" width="32.7109375" style="284" customWidth="1"/>
    <col min="14846" max="14846" width="14.7109375" style="284" customWidth="1"/>
    <col min="14847" max="14848" width="16.7109375" style="284" customWidth="1"/>
    <col min="14849" max="14849" width="29.28515625" style="284" customWidth="1"/>
    <col min="14850" max="14850" width="3.7109375" style="284" customWidth="1"/>
    <col min="14851" max="14851" width="6.7109375" style="284" customWidth="1"/>
    <col min="14852" max="14974" width="5.28515625" style="284" customWidth="1"/>
    <col min="14975" max="15100" width="5.28515625" style="284"/>
    <col min="15101" max="15101" width="32.7109375" style="284" customWidth="1"/>
    <col min="15102" max="15102" width="14.7109375" style="284" customWidth="1"/>
    <col min="15103" max="15104" width="16.7109375" style="284" customWidth="1"/>
    <col min="15105" max="15105" width="29.28515625" style="284" customWidth="1"/>
    <col min="15106" max="15106" width="3.7109375" style="284" customWidth="1"/>
    <col min="15107" max="15107" width="6.7109375" style="284" customWidth="1"/>
    <col min="15108" max="15230" width="5.28515625" style="284" customWidth="1"/>
    <col min="15231" max="15356" width="5.28515625" style="284"/>
    <col min="15357" max="15357" width="32.7109375" style="284" customWidth="1"/>
    <col min="15358" max="15358" width="14.7109375" style="284" customWidth="1"/>
    <col min="15359" max="15360" width="16.7109375" style="284" customWidth="1"/>
    <col min="15361" max="15361" width="29.28515625" style="284" customWidth="1"/>
    <col min="15362" max="15362" width="3.7109375" style="284" customWidth="1"/>
    <col min="15363" max="15363" width="6.7109375" style="284" customWidth="1"/>
    <col min="15364" max="15486" width="5.28515625" style="284" customWidth="1"/>
    <col min="15487" max="15612" width="5.28515625" style="284"/>
    <col min="15613" max="15613" width="32.7109375" style="284" customWidth="1"/>
    <col min="15614" max="15614" width="14.7109375" style="284" customWidth="1"/>
    <col min="15615" max="15616" width="16.7109375" style="284" customWidth="1"/>
    <col min="15617" max="15617" width="29.28515625" style="284" customWidth="1"/>
    <col min="15618" max="15618" width="3.7109375" style="284" customWidth="1"/>
    <col min="15619" max="15619" width="6.7109375" style="284" customWidth="1"/>
    <col min="15620" max="15742" width="5.28515625" style="284" customWidth="1"/>
    <col min="15743" max="15868" width="5.28515625" style="284"/>
    <col min="15869" max="15869" width="32.7109375" style="284" customWidth="1"/>
    <col min="15870" max="15870" width="14.7109375" style="284" customWidth="1"/>
    <col min="15871" max="15872" width="16.7109375" style="284" customWidth="1"/>
    <col min="15873" max="15873" width="29.28515625" style="284" customWidth="1"/>
    <col min="15874" max="15874" width="3.7109375" style="284" customWidth="1"/>
    <col min="15875" max="15875" width="6.7109375" style="284" customWidth="1"/>
    <col min="15876" max="15998" width="5.28515625" style="284" customWidth="1"/>
    <col min="15999" max="16124" width="5.28515625" style="284"/>
    <col min="16125" max="16125" width="32.7109375" style="284" customWidth="1"/>
    <col min="16126" max="16126" width="14.7109375" style="284" customWidth="1"/>
    <col min="16127" max="16128" width="16.7109375" style="284" customWidth="1"/>
    <col min="16129" max="16129" width="29.28515625" style="284" customWidth="1"/>
    <col min="16130" max="16130" width="3.7109375" style="284" customWidth="1"/>
    <col min="16131" max="16131" width="6.7109375" style="284" customWidth="1"/>
    <col min="16132" max="16254" width="5.28515625" style="284" customWidth="1"/>
    <col min="16255" max="16384" width="5.28515625" style="284"/>
  </cols>
  <sheetData>
    <row r="1" spans="1:7" ht="24.75" customHeight="1">
      <c r="A1" s="1" t="s">
        <v>0</v>
      </c>
      <c r="B1" s="544"/>
      <c r="C1" s="544"/>
      <c r="D1" s="544"/>
      <c r="E1" s="544"/>
      <c r="F1" s="545" t="s">
        <v>329</v>
      </c>
    </row>
    <row r="2" spans="1:7" ht="18.95" customHeight="1">
      <c r="A2" s="546"/>
      <c r="B2" s="544"/>
      <c r="C2" s="544"/>
      <c r="D2" s="544"/>
      <c r="E2" s="544"/>
    </row>
    <row r="3" spans="1:7" ht="18.95" customHeight="1">
      <c r="A3" s="560" t="s">
        <v>657</v>
      </c>
      <c r="B3" s="561"/>
      <c r="C3" s="561"/>
      <c r="D3" s="561"/>
      <c r="E3" s="1079" t="s">
        <v>911</v>
      </c>
      <c r="F3" s="1079"/>
    </row>
    <row r="4" spans="1:7" ht="18.95" customHeight="1">
      <c r="A4" s="560" t="s">
        <v>529</v>
      </c>
      <c r="B4" s="562"/>
      <c r="C4" s="562"/>
      <c r="D4" s="562"/>
      <c r="E4" s="1080" t="s">
        <v>530</v>
      </c>
      <c r="F4" s="1080"/>
    </row>
    <row r="5" spans="1:7" ht="18.95" customHeight="1">
      <c r="A5" s="560"/>
      <c r="B5" s="562"/>
      <c r="C5" s="562"/>
      <c r="D5" s="562"/>
      <c r="E5" s="701"/>
      <c r="F5" s="701"/>
    </row>
    <row r="6" spans="1:7" ht="18.95" customHeight="1">
      <c r="A6" s="548"/>
      <c r="B6" s="14" t="s">
        <v>628</v>
      </c>
      <c r="C6" s="14" t="s">
        <v>629</v>
      </c>
      <c r="D6" s="14" t="s">
        <v>630</v>
      </c>
      <c r="E6" s="14" t="s">
        <v>202</v>
      </c>
    </row>
    <row r="7" spans="1:7" ht="27" customHeight="1">
      <c r="A7" s="888" t="s">
        <v>867</v>
      </c>
      <c r="B7" s="563" t="s">
        <v>523</v>
      </c>
      <c r="C7" s="298" t="s">
        <v>524</v>
      </c>
      <c r="D7" s="544" t="s">
        <v>525</v>
      </c>
      <c r="E7" s="15" t="s">
        <v>531</v>
      </c>
      <c r="F7" s="912" t="s">
        <v>868</v>
      </c>
    </row>
    <row r="8" spans="1:7" ht="13.5" customHeight="1">
      <c r="A8" s="16"/>
      <c r="B8" s="15"/>
      <c r="C8" s="15"/>
      <c r="D8" s="15"/>
      <c r="E8" s="15"/>
      <c r="F8" s="520"/>
      <c r="G8" s="550"/>
    </row>
    <row r="9" spans="1:7" ht="8.1" customHeight="1">
      <c r="A9" s="551"/>
      <c r="B9" s="11"/>
      <c r="C9" s="11"/>
      <c r="D9" s="11"/>
      <c r="E9" s="11"/>
      <c r="F9" s="16"/>
    </row>
    <row r="10" spans="1:7" s="271" customFormat="1" ht="14.1" customHeight="1">
      <c r="A10" s="179" t="s">
        <v>18</v>
      </c>
      <c r="B10" s="22">
        <f>B11+B12+B13+B14+B15+B16+B17+B18</f>
        <v>743</v>
      </c>
      <c r="C10" s="22">
        <f>C11+C12+C13+C14+C15+C16+C17+C18</f>
        <v>377</v>
      </c>
      <c r="D10" s="22">
        <f>D11+D12+D13+D14+D15+D16+D17+D18</f>
        <v>154</v>
      </c>
      <c r="E10" s="22">
        <f>E11+E12+E13+E14+E15+E16+E17+E18</f>
        <v>1274</v>
      </c>
      <c r="F10" s="459" t="s">
        <v>19</v>
      </c>
    </row>
    <row r="11" spans="1:7" s="271" customFormat="1" ht="14.1" customHeight="1">
      <c r="A11" s="192" t="s">
        <v>20</v>
      </c>
      <c r="B11" s="254">
        <v>142</v>
      </c>
      <c r="C11" s="223">
        <v>62</v>
      </c>
      <c r="D11" s="223">
        <v>24</v>
      </c>
      <c r="E11" s="26">
        <v>228</v>
      </c>
      <c r="F11" s="460" t="s">
        <v>21</v>
      </c>
    </row>
    <row r="12" spans="1:7" ht="14.1" customHeight="1">
      <c r="A12" s="192" t="s">
        <v>22</v>
      </c>
      <c r="B12" s="254">
        <v>122</v>
      </c>
      <c r="C12" s="223">
        <v>57</v>
      </c>
      <c r="D12" s="223">
        <v>6</v>
      </c>
      <c r="E12" s="26">
        <v>185</v>
      </c>
      <c r="F12" s="460" t="s">
        <v>23</v>
      </c>
    </row>
    <row r="13" spans="1:7" ht="14.1" customHeight="1">
      <c r="A13" s="295" t="s">
        <v>24</v>
      </c>
      <c r="B13" s="26">
        <v>32</v>
      </c>
      <c r="C13" s="26">
        <v>20</v>
      </c>
      <c r="D13" s="26">
        <v>7</v>
      </c>
      <c r="E13" s="26">
        <v>59</v>
      </c>
      <c r="F13" s="460" t="s">
        <v>25</v>
      </c>
    </row>
    <row r="14" spans="1:7" ht="14.1" customHeight="1">
      <c r="A14" s="462" t="s">
        <v>26</v>
      </c>
      <c r="B14" s="254">
        <v>86</v>
      </c>
      <c r="C14" s="223">
        <v>56</v>
      </c>
      <c r="D14" s="223">
        <v>15</v>
      </c>
      <c r="E14" s="26">
        <v>157</v>
      </c>
      <c r="F14" s="460" t="s">
        <v>27</v>
      </c>
    </row>
    <row r="15" spans="1:7" ht="14.1" customHeight="1">
      <c r="A15" s="462" t="s">
        <v>346</v>
      </c>
      <c r="B15" s="254">
        <v>41</v>
      </c>
      <c r="C15" s="223">
        <v>18</v>
      </c>
      <c r="D15" s="223">
        <v>15</v>
      </c>
      <c r="E15" s="26">
        <v>74</v>
      </c>
      <c r="F15" s="460" t="s">
        <v>35</v>
      </c>
    </row>
    <row r="16" spans="1:7" ht="14.1" customHeight="1">
      <c r="A16" s="462" t="s">
        <v>28</v>
      </c>
      <c r="B16" s="254">
        <v>85</v>
      </c>
      <c r="C16" s="223">
        <v>47</v>
      </c>
      <c r="D16" s="223">
        <v>10</v>
      </c>
      <c r="E16" s="26">
        <v>142</v>
      </c>
      <c r="F16" s="460" t="s">
        <v>29</v>
      </c>
    </row>
    <row r="17" spans="1:6" ht="14.1" customHeight="1">
      <c r="A17" s="462" t="s">
        <v>347</v>
      </c>
      <c r="B17" s="26">
        <v>122</v>
      </c>
      <c r="C17" s="26">
        <v>73</v>
      </c>
      <c r="D17" s="26">
        <v>44</v>
      </c>
      <c r="E17" s="26">
        <v>239</v>
      </c>
      <c r="F17" s="460" t="s">
        <v>31</v>
      </c>
    </row>
    <row r="18" spans="1:6" ht="14.1" customHeight="1">
      <c r="A18" s="462" t="s">
        <v>348</v>
      </c>
      <c r="B18" s="254">
        <v>113</v>
      </c>
      <c r="C18" s="223">
        <v>44</v>
      </c>
      <c r="D18" s="223">
        <v>33</v>
      </c>
      <c r="E18" s="26">
        <v>190</v>
      </c>
      <c r="F18" s="460" t="s">
        <v>33</v>
      </c>
    </row>
    <row r="19" spans="1:6" ht="14.1" customHeight="1">
      <c r="A19" s="185" t="s">
        <v>36</v>
      </c>
      <c r="B19" s="82">
        <f>B20+B21+B22+B23+B24+B25+B26+B27</f>
        <v>477</v>
      </c>
      <c r="C19" s="82">
        <f>C20+C21+C22+C23+C24+C25+C26+C27</f>
        <v>304</v>
      </c>
      <c r="D19" s="82">
        <f>D20+D21+D22+D23+D24+D25+D26+D27</f>
        <v>160</v>
      </c>
      <c r="E19" s="82">
        <f>E20+E21+E22+E23+E24+E25+E26+E27</f>
        <v>941</v>
      </c>
      <c r="F19" s="464" t="s">
        <v>37</v>
      </c>
    </row>
    <row r="20" spans="1:6" ht="14.1" customHeight="1">
      <c r="A20" s="192" t="s">
        <v>38</v>
      </c>
      <c r="B20" s="254">
        <v>38</v>
      </c>
      <c r="C20" s="223">
        <v>43</v>
      </c>
      <c r="D20" s="223">
        <v>17</v>
      </c>
      <c r="E20" s="26">
        <v>98</v>
      </c>
      <c r="F20" s="465" t="s">
        <v>39</v>
      </c>
    </row>
    <row r="21" spans="1:6" ht="14.1" customHeight="1">
      <c r="A21" s="192" t="s">
        <v>40</v>
      </c>
      <c r="B21" s="254">
        <v>52</v>
      </c>
      <c r="C21" s="223">
        <v>36</v>
      </c>
      <c r="D21" s="223">
        <v>11</v>
      </c>
      <c r="E21" s="26">
        <v>99</v>
      </c>
      <c r="F21" s="465" t="s">
        <v>41</v>
      </c>
    </row>
    <row r="22" spans="1:6" ht="14.1" customHeight="1">
      <c r="A22" s="192" t="s">
        <v>42</v>
      </c>
      <c r="B22" s="254">
        <v>52</v>
      </c>
      <c r="C22" s="223">
        <v>17</v>
      </c>
      <c r="D22" s="223">
        <v>14</v>
      </c>
      <c r="E22" s="26">
        <v>83</v>
      </c>
      <c r="F22" s="465" t="s">
        <v>43</v>
      </c>
    </row>
    <row r="23" spans="1:6" ht="14.1" customHeight="1">
      <c r="A23" s="192" t="s">
        <v>44</v>
      </c>
      <c r="B23" s="26">
        <v>58</v>
      </c>
      <c r="C23" s="26">
        <v>21</v>
      </c>
      <c r="D23" s="26">
        <v>11</v>
      </c>
      <c r="E23" s="26">
        <v>90</v>
      </c>
      <c r="F23" s="460" t="s">
        <v>45</v>
      </c>
    </row>
    <row r="24" spans="1:6" ht="14.1" customHeight="1">
      <c r="A24" s="192" t="s">
        <v>46</v>
      </c>
      <c r="B24" s="254">
        <v>40</v>
      </c>
      <c r="C24" s="223">
        <v>31</v>
      </c>
      <c r="D24" s="223">
        <v>12</v>
      </c>
      <c r="E24" s="26">
        <v>83</v>
      </c>
      <c r="F24" s="465" t="s">
        <v>47</v>
      </c>
    </row>
    <row r="25" spans="1:6" ht="14.1" customHeight="1">
      <c r="A25" s="192" t="s">
        <v>48</v>
      </c>
      <c r="B25" s="254">
        <v>76</v>
      </c>
      <c r="C25" s="223">
        <v>51</v>
      </c>
      <c r="D25" s="223">
        <v>33</v>
      </c>
      <c r="E25" s="26">
        <v>160</v>
      </c>
      <c r="F25" s="465" t="s">
        <v>49</v>
      </c>
    </row>
    <row r="26" spans="1:6" ht="14.1" customHeight="1">
      <c r="A26" s="192" t="s">
        <v>50</v>
      </c>
      <c r="B26" s="254">
        <v>108</v>
      </c>
      <c r="C26" s="223">
        <v>86</v>
      </c>
      <c r="D26" s="223">
        <v>52</v>
      </c>
      <c r="E26" s="26">
        <v>246</v>
      </c>
      <c r="F26" s="465" t="s">
        <v>51</v>
      </c>
    </row>
    <row r="27" spans="1:6" ht="14.1" customHeight="1">
      <c r="A27" s="192" t="s">
        <v>52</v>
      </c>
      <c r="B27" s="254">
        <v>53</v>
      </c>
      <c r="C27" s="223">
        <v>19</v>
      </c>
      <c r="D27" s="223">
        <v>10</v>
      </c>
      <c r="E27" s="26">
        <v>82</v>
      </c>
      <c r="F27" s="465" t="s">
        <v>53</v>
      </c>
    </row>
    <row r="28" spans="1:6" ht="14.1" customHeight="1">
      <c r="A28" s="179" t="s">
        <v>54</v>
      </c>
      <c r="B28" s="82">
        <f>B29+B30+B31+B32+B33+B34+B35+B36+B37</f>
        <v>883</v>
      </c>
      <c r="C28" s="82">
        <f>C29+C30+C31+C32+C33+C34+C35+C36+C37</f>
        <v>605</v>
      </c>
      <c r="D28" s="82">
        <f>D29+D30+D31+D32+D33+D34+D35+D36+D37</f>
        <v>285</v>
      </c>
      <c r="E28" s="82">
        <f>E29+E30+E31+E32+E33+E34+E35+E36+E37</f>
        <v>1773</v>
      </c>
      <c r="F28" s="459" t="s">
        <v>55</v>
      </c>
    </row>
    <row r="29" spans="1:6" ht="14.1" customHeight="1">
      <c r="A29" s="466" t="s">
        <v>58</v>
      </c>
      <c r="B29" s="254">
        <v>79</v>
      </c>
      <c r="C29" s="223">
        <v>43</v>
      </c>
      <c r="D29" s="223">
        <v>37</v>
      </c>
      <c r="E29" s="26">
        <v>159</v>
      </c>
      <c r="F29" s="460" t="s">
        <v>59</v>
      </c>
    </row>
    <row r="30" spans="1:6" s="271" customFormat="1" ht="14.1" customHeight="1">
      <c r="A30" s="189" t="s">
        <v>60</v>
      </c>
      <c r="B30" s="254">
        <v>63</v>
      </c>
      <c r="C30" s="223">
        <v>39</v>
      </c>
      <c r="D30" s="223">
        <v>19</v>
      </c>
      <c r="E30" s="26">
        <v>121</v>
      </c>
      <c r="F30" s="460" t="s">
        <v>61</v>
      </c>
    </row>
    <row r="31" spans="1:6" ht="14.1" customHeight="1">
      <c r="A31" s="467" t="s">
        <v>62</v>
      </c>
      <c r="B31" s="254">
        <v>100</v>
      </c>
      <c r="C31" s="223">
        <v>80</v>
      </c>
      <c r="D31" s="223">
        <v>63</v>
      </c>
      <c r="E31" s="26">
        <v>243</v>
      </c>
      <c r="F31" s="460" t="s">
        <v>63</v>
      </c>
    </row>
    <row r="32" spans="1:6" ht="14.1" customHeight="1">
      <c r="A32" s="192" t="s">
        <v>64</v>
      </c>
      <c r="B32" s="254">
        <v>65</v>
      </c>
      <c r="C32" s="223">
        <v>52</v>
      </c>
      <c r="D32" s="223">
        <v>30</v>
      </c>
      <c r="E32" s="26">
        <v>147</v>
      </c>
      <c r="F32" s="460" t="s">
        <v>797</v>
      </c>
    </row>
    <row r="33" spans="1:6" ht="14.1" customHeight="1">
      <c r="A33" s="189" t="s">
        <v>56</v>
      </c>
      <c r="B33" s="26">
        <v>163</v>
      </c>
      <c r="C33" s="26">
        <v>125</v>
      </c>
      <c r="D33" s="26">
        <v>34</v>
      </c>
      <c r="E33" s="26">
        <v>322</v>
      </c>
      <c r="F33" s="460" t="s">
        <v>57</v>
      </c>
    </row>
    <row r="34" spans="1:6" ht="14.1" customHeight="1">
      <c r="A34" s="468" t="s">
        <v>71</v>
      </c>
      <c r="B34" s="254">
        <v>65</v>
      </c>
      <c r="C34" s="223">
        <v>55</v>
      </c>
      <c r="D34" s="223">
        <v>16</v>
      </c>
      <c r="E34" s="26">
        <v>136</v>
      </c>
      <c r="F34" s="460" t="s">
        <v>72</v>
      </c>
    </row>
    <row r="35" spans="1:6" ht="14.1" customHeight="1">
      <c r="A35" s="192" t="s">
        <v>65</v>
      </c>
      <c r="B35" s="254">
        <v>66</v>
      </c>
      <c r="C35" s="223">
        <v>46</v>
      </c>
      <c r="D35" s="223">
        <v>10</v>
      </c>
      <c r="E35" s="26">
        <v>122</v>
      </c>
      <c r="F35" s="460" t="s">
        <v>66</v>
      </c>
    </row>
    <row r="36" spans="1:6" ht="14.1" customHeight="1">
      <c r="A36" s="192" t="s">
        <v>67</v>
      </c>
      <c r="B36" s="254">
        <v>122</v>
      </c>
      <c r="C36" s="223">
        <v>74</v>
      </c>
      <c r="D36" s="223">
        <v>32</v>
      </c>
      <c r="E36" s="26">
        <v>228</v>
      </c>
      <c r="F36" s="460" t="s">
        <v>68</v>
      </c>
    </row>
    <row r="37" spans="1:6" ht="14.1" customHeight="1">
      <c r="A37" s="192" t="s">
        <v>69</v>
      </c>
      <c r="B37" s="26">
        <v>160</v>
      </c>
      <c r="C37" s="26">
        <v>91</v>
      </c>
      <c r="D37" s="26">
        <v>44</v>
      </c>
      <c r="E37" s="26">
        <v>295</v>
      </c>
      <c r="F37" s="460" t="s">
        <v>70</v>
      </c>
    </row>
    <row r="38" spans="1:6" s="271" customFormat="1" ht="14.1" customHeight="1">
      <c r="A38" s="190" t="s">
        <v>73</v>
      </c>
      <c r="B38" s="82">
        <f>B39+B40+B41+B42+B43+B44+B45</f>
        <v>664</v>
      </c>
      <c r="C38" s="82">
        <f>C39+C40+C41+C42+C43+C44+C45</f>
        <v>423</v>
      </c>
      <c r="D38" s="82">
        <f>D39+D40+D41+D42+D43+D44+D45</f>
        <v>228</v>
      </c>
      <c r="E38" s="82">
        <f>E39+E40+E41+E42+E43+E44+E45</f>
        <v>1315</v>
      </c>
      <c r="F38" s="459" t="s">
        <v>74</v>
      </c>
    </row>
    <row r="39" spans="1:6" s="271" customFormat="1" ht="14.1" customHeight="1">
      <c r="A39" s="466" t="s">
        <v>75</v>
      </c>
      <c r="B39" s="254">
        <v>183</v>
      </c>
      <c r="C39" s="223">
        <v>96</v>
      </c>
      <c r="D39" s="223">
        <v>46</v>
      </c>
      <c r="E39" s="26">
        <v>325</v>
      </c>
      <c r="F39" s="465" t="s">
        <v>76</v>
      </c>
    </row>
    <row r="40" spans="1:6" ht="14.1" customHeight="1">
      <c r="A40" s="466" t="s">
        <v>77</v>
      </c>
      <c r="B40" s="254">
        <v>91</v>
      </c>
      <c r="C40" s="223">
        <v>54</v>
      </c>
      <c r="D40" s="223">
        <v>38</v>
      </c>
      <c r="E40" s="26">
        <v>183</v>
      </c>
      <c r="F40" s="460" t="s">
        <v>78</v>
      </c>
    </row>
    <row r="41" spans="1:6" s="271" customFormat="1" ht="14.1" customHeight="1">
      <c r="A41" s="466" t="s">
        <v>79</v>
      </c>
      <c r="B41" s="254">
        <v>66</v>
      </c>
      <c r="C41" s="223">
        <v>46</v>
      </c>
      <c r="D41" s="223">
        <v>25</v>
      </c>
      <c r="E41" s="26">
        <v>137</v>
      </c>
      <c r="F41" s="460" t="s">
        <v>80</v>
      </c>
    </row>
    <row r="42" spans="1:6" s="271" customFormat="1" ht="14.1" customHeight="1">
      <c r="A42" s="466" t="s">
        <v>81</v>
      </c>
      <c r="B42" s="26">
        <v>68</v>
      </c>
      <c r="C42" s="26">
        <v>78</v>
      </c>
      <c r="D42" s="26">
        <v>65</v>
      </c>
      <c r="E42" s="26">
        <v>211</v>
      </c>
      <c r="F42" s="460" t="s">
        <v>82</v>
      </c>
    </row>
    <row r="43" spans="1:6" ht="14.1" customHeight="1">
      <c r="A43" s="466" t="s">
        <v>83</v>
      </c>
      <c r="B43" s="254">
        <v>98</v>
      </c>
      <c r="C43" s="223">
        <v>56</v>
      </c>
      <c r="D43" s="223">
        <v>35</v>
      </c>
      <c r="E43" s="26">
        <v>189</v>
      </c>
      <c r="F43" s="465" t="s">
        <v>84</v>
      </c>
    </row>
    <row r="44" spans="1:6" ht="14.1" customHeight="1">
      <c r="A44" s="466" t="s">
        <v>85</v>
      </c>
      <c r="B44" s="254">
        <v>66</v>
      </c>
      <c r="C44" s="223">
        <v>42</v>
      </c>
      <c r="D44" s="223">
        <v>7</v>
      </c>
      <c r="E44" s="26">
        <v>115</v>
      </c>
      <c r="F44" s="465" t="s">
        <v>86</v>
      </c>
    </row>
    <row r="45" spans="1:6" ht="14.1" customHeight="1">
      <c r="A45" s="466" t="s">
        <v>87</v>
      </c>
      <c r="B45" s="254">
        <v>92</v>
      </c>
      <c r="C45" s="223">
        <v>51</v>
      </c>
      <c r="D45" s="223">
        <v>12</v>
      </c>
      <c r="E45" s="26">
        <v>155</v>
      </c>
      <c r="F45" s="460" t="s">
        <v>88</v>
      </c>
    </row>
    <row r="46" spans="1:6" ht="14.1" customHeight="1">
      <c r="A46" s="191" t="s">
        <v>89</v>
      </c>
      <c r="B46" s="82">
        <f>B47+B48+B49+B50+B51</f>
        <v>488</v>
      </c>
      <c r="C46" s="82">
        <f>C47+C48+C49+C50+C51</f>
        <v>176</v>
      </c>
      <c r="D46" s="82">
        <f>D47+D48+D49+D50+D51</f>
        <v>195</v>
      </c>
      <c r="E46" s="82">
        <f>E47+E48+E49+E50+E51</f>
        <v>859</v>
      </c>
      <c r="F46" s="459" t="s">
        <v>90</v>
      </c>
    </row>
    <row r="47" spans="1:6" ht="14.1" customHeight="1">
      <c r="A47" s="192" t="s">
        <v>91</v>
      </c>
      <c r="B47" s="254">
        <v>140</v>
      </c>
      <c r="C47" s="223">
        <v>53</v>
      </c>
      <c r="D47" s="223">
        <v>42</v>
      </c>
      <c r="E47" s="26">
        <v>235</v>
      </c>
      <c r="F47" s="460" t="s">
        <v>92</v>
      </c>
    </row>
    <row r="48" spans="1:6" ht="14.1" customHeight="1">
      <c r="A48" s="466" t="s">
        <v>93</v>
      </c>
      <c r="B48" s="254">
        <v>87</v>
      </c>
      <c r="C48" s="223">
        <v>45</v>
      </c>
      <c r="D48" s="223">
        <v>58</v>
      </c>
      <c r="E48" s="26">
        <v>190</v>
      </c>
      <c r="F48" s="460" t="s">
        <v>94</v>
      </c>
    </row>
    <row r="49" spans="1:7" ht="14.1" customHeight="1">
      <c r="A49" s="466" t="s">
        <v>95</v>
      </c>
      <c r="B49" s="26">
        <v>105</v>
      </c>
      <c r="C49" s="26">
        <v>21</v>
      </c>
      <c r="D49" s="26">
        <v>2</v>
      </c>
      <c r="E49" s="26">
        <v>128</v>
      </c>
      <c r="F49" s="460" t="s">
        <v>96</v>
      </c>
    </row>
    <row r="50" spans="1:7" ht="14.1" customHeight="1">
      <c r="A50" s="466" t="s">
        <v>97</v>
      </c>
      <c r="B50" s="254">
        <v>81</v>
      </c>
      <c r="C50" s="223">
        <v>28</v>
      </c>
      <c r="D50" s="223">
        <v>55</v>
      </c>
      <c r="E50" s="26">
        <v>164</v>
      </c>
      <c r="F50" s="460" t="s">
        <v>98</v>
      </c>
    </row>
    <row r="51" spans="1:7" ht="14.1" customHeight="1">
      <c r="A51" s="466" t="s">
        <v>99</v>
      </c>
      <c r="B51" s="254">
        <v>75</v>
      </c>
      <c r="C51" s="223">
        <v>29</v>
      </c>
      <c r="D51" s="223">
        <v>38</v>
      </c>
      <c r="E51" s="26">
        <v>142</v>
      </c>
      <c r="F51" s="465" t="s">
        <v>100</v>
      </c>
    </row>
    <row r="52" spans="1:7" ht="14.1" customHeight="1">
      <c r="A52" s="25"/>
      <c r="B52" s="254"/>
      <c r="C52" s="223"/>
      <c r="D52" s="223"/>
      <c r="E52" s="223"/>
      <c r="F52" s="345"/>
    </row>
    <row r="53" spans="1:7" s="271" customFormat="1" ht="14.1" customHeight="1">
      <c r="A53" s="25"/>
      <c r="B53" s="254"/>
      <c r="C53" s="223"/>
      <c r="D53" s="223"/>
      <c r="E53" s="223"/>
      <c r="F53" s="345"/>
    </row>
    <row r="54" spans="1:7" ht="14.1" customHeight="1">
      <c r="A54" s="25"/>
      <c r="B54" s="254"/>
      <c r="C54" s="223"/>
      <c r="D54" s="223"/>
      <c r="E54" s="223"/>
      <c r="F54" s="345"/>
    </row>
    <row r="55" spans="1:7" ht="14.1" customHeight="1">
      <c r="A55" s="25"/>
      <c r="B55" s="254"/>
      <c r="C55" s="223"/>
      <c r="D55" s="223"/>
      <c r="E55" s="223"/>
      <c r="F55" s="345"/>
    </row>
    <row r="56" spans="1:7" ht="14.1" customHeight="1">
      <c r="A56" s="25"/>
      <c r="B56" s="254"/>
      <c r="C56" s="223"/>
      <c r="D56" s="223"/>
      <c r="E56" s="223"/>
      <c r="F56" s="345"/>
    </row>
    <row r="57" spans="1:7" ht="12.75" customHeight="1">
      <c r="A57" s="279"/>
    </row>
    <row r="58" spans="1:7" ht="12.75" customHeight="1">
      <c r="A58" s="552"/>
      <c r="B58" s="553"/>
      <c r="C58" s="553"/>
      <c r="D58" s="553"/>
      <c r="E58" s="553"/>
    </row>
    <row r="59" spans="1:7" s="279" customFormat="1" ht="12.75" customHeight="1">
      <c r="B59" s="280"/>
      <c r="C59" s="280"/>
      <c r="D59" s="280"/>
      <c r="E59" s="280"/>
    </row>
    <row r="60" spans="1:7" ht="12.75" customHeight="1">
      <c r="B60" s="280"/>
      <c r="C60" s="280"/>
      <c r="D60" s="280"/>
      <c r="E60" s="280"/>
      <c r="F60" s="279"/>
      <c r="G60" s="279"/>
    </row>
    <row r="61" spans="1:7" ht="12.75" customHeight="1">
      <c r="A61" s="554"/>
      <c r="B61" s="553"/>
      <c r="C61" s="553"/>
      <c r="D61" s="553"/>
      <c r="E61" s="553"/>
    </row>
    <row r="62" spans="1:7">
      <c r="A62" s="555"/>
      <c r="B62" s="553"/>
      <c r="C62" s="553"/>
      <c r="D62" s="553"/>
      <c r="E62" s="553"/>
    </row>
    <row r="63" spans="1:7" ht="14.25">
      <c r="A63" s="554"/>
      <c r="B63" s="553"/>
      <c r="C63" s="553"/>
      <c r="D63" s="553"/>
      <c r="E63" s="553"/>
    </row>
    <row r="64" spans="1:7">
      <c r="A64" s="556"/>
      <c r="B64" s="553"/>
      <c r="C64" s="553"/>
      <c r="D64" s="553"/>
      <c r="E64" s="553"/>
    </row>
    <row r="65" spans="1:6">
      <c r="A65" s="556"/>
      <c r="B65" s="553"/>
      <c r="C65" s="553"/>
      <c r="D65" s="553"/>
      <c r="E65" s="553"/>
    </row>
    <row r="66" spans="1:6" ht="22.5">
      <c r="A66" s="1" t="s">
        <v>0</v>
      </c>
      <c r="B66" s="544"/>
      <c r="C66" s="544"/>
      <c r="D66" s="544"/>
      <c r="E66" s="544"/>
      <c r="F66" s="545" t="s">
        <v>329</v>
      </c>
    </row>
    <row r="67" spans="1:6">
      <c r="A67" s="546"/>
      <c r="B67" s="544"/>
      <c r="C67" s="544"/>
      <c r="D67" s="544"/>
      <c r="E67" s="544"/>
    </row>
    <row r="68" spans="1:6" ht="16.5">
      <c r="A68" s="560" t="s">
        <v>657</v>
      </c>
      <c r="B68" s="561"/>
      <c r="C68" s="561"/>
      <c r="D68" s="561"/>
      <c r="E68" s="1079" t="s">
        <v>911</v>
      </c>
      <c r="F68" s="1079"/>
    </row>
    <row r="69" spans="1:6" ht="16.5">
      <c r="A69" s="560" t="s">
        <v>532</v>
      </c>
      <c r="B69" s="562"/>
      <c r="C69" s="562"/>
      <c r="D69" s="562"/>
      <c r="E69" s="1080" t="s">
        <v>533</v>
      </c>
      <c r="F69" s="1080"/>
    </row>
    <row r="70" spans="1:6" ht="16.5">
      <c r="A70" s="560"/>
      <c r="B70" s="562"/>
      <c r="C70" s="562"/>
      <c r="D70" s="562"/>
      <c r="E70" s="701"/>
      <c r="F70" s="701"/>
    </row>
    <row r="71" spans="1:6" ht="18.75">
      <c r="A71" s="548"/>
      <c r="B71" s="14" t="s">
        <v>628</v>
      </c>
      <c r="C71" s="14" t="s">
        <v>629</v>
      </c>
      <c r="D71" s="14" t="s">
        <v>630</v>
      </c>
      <c r="E71" s="14" t="s">
        <v>202</v>
      </c>
    </row>
    <row r="72" spans="1:6" ht="25.5">
      <c r="A72" s="888" t="s">
        <v>867</v>
      </c>
      <c r="B72" s="563" t="s">
        <v>523</v>
      </c>
      <c r="C72" s="298" t="s">
        <v>524</v>
      </c>
      <c r="D72" s="544" t="s">
        <v>525</v>
      </c>
      <c r="E72" s="15" t="s">
        <v>531</v>
      </c>
      <c r="F72" s="912" t="s">
        <v>868</v>
      </c>
    </row>
    <row r="73" spans="1:6">
      <c r="A73" s="16"/>
      <c r="B73" s="15"/>
      <c r="C73" s="15"/>
      <c r="D73" s="15"/>
      <c r="E73" s="15"/>
      <c r="F73" s="16"/>
    </row>
    <row r="74" spans="1:6">
      <c r="A74" s="551"/>
      <c r="B74" s="11"/>
      <c r="C74" s="11"/>
      <c r="D74" s="11"/>
      <c r="E74" s="11"/>
      <c r="F74" s="16"/>
    </row>
    <row r="75" spans="1:6" ht="14.25">
      <c r="A75" s="306" t="s">
        <v>101</v>
      </c>
      <c r="B75" s="22">
        <f>B76+B77+B78+B79+B80+B81+B82+B83+B84+B85+B86+B87+B88+B89+B90+B91</f>
        <v>642</v>
      </c>
      <c r="C75" s="22">
        <f>C76+C77+C78+C79+C80+C81+C82+C83+C84+C85+C86+C87+C88+C89+C90+C91</f>
        <v>445</v>
      </c>
      <c r="D75" s="22">
        <f>D76+D77+D78+D79+D80+D81+D82+D83+D84+D85+D86+D87+D88+D89+D90+D91</f>
        <v>249</v>
      </c>
      <c r="E75" s="22">
        <f>E76+E77+E78+E79+E80+E81+E82+E83+E84+E85+E86+E87+E88+E89+E90+E91</f>
        <v>1336</v>
      </c>
      <c r="F75" s="307" t="s">
        <v>102</v>
      </c>
    </row>
    <row r="76" spans="1:6">
      <c r="A76" s="982" t="s">
        <v>690</v>
      </c>
      <c r="B76" s="26">
        <v>12</v>
      </c>
      <c r="C76" s="26">
        <v>24</v>
      </c>
      <c r="D76" s="26">
        <v>16</v>
      </c>
      <c r="E76" s="26">
        <v>52</v>
      </c>
      <c r="F76" s="762" t="s">
        <v>707</v>
      </c>
    </row>
    <row r="77" spans="1:6">
      <c r="A77" s="982" t="s">
        <v>691</v>
      </c>
      <c r="B77" s="26">
        <v>13</v>
      </c>
      <c r="C77" s="26">
        <v>15</v>
      </c>
      <c r="D77" s="26">
        <v>15</v>
      </c>
      <c r="E77" s="26">
        <v>43</v>
      </c>
      <c r="F77" s="762" t="s">
        <v>706</v>
      </c>
    </row>
    <row r="78" spans="1:6" ht="15">
      <c r="A78" s="982" t="s">
        <v>692</v>
      </c>
      <c r="B78" s="26">
        <v>15</v>
      </c>
      <c r="C78" s="26">
        <v>21</v>
      </c>
      <c r="D78" s="26">
        <v>13</v>
      </c>
      <c r="E78" s="26">
        <v>49</v>
      </c>
      <c r="F78" s="763" t="s">
        <v>708</v>
      </c>
    </row>
    <row r="79" spans="1:6">
      <c r="A79" s="982" t="s">
        <v>693</v>
      </c>
      <c r="B79" s="26">
        <v>12</v>
      </c>
      <c r="C79" s="26">
        <v>10</v>
      </c>
      <c r="D79" s="26">
        <v>13</v>
      </c>
      <c r="E79" s="26">
        <v>35</v>
      </c>
      <c r="F79" s="762" t="s">
        <v>709</v>
      </c>
    </row>
    <row r="80" spans="1:6">
      <c r="A80" s="982" t="s">
        <v>694</v>
      </c>
      <c r="B80" s="26">
        <v>56</v>
      </c>
      <c r="C80" s="26">
        <v>27</v>
      </c>
      <c r="D80" s="26">
        <v>13</v>
      </c>
      <c r="E80" s="26">
        <v>96</v>
      </c>
      <c r="F80" s="762" t="s">
        <v>710</v>
      </c>
    </row>
    <row r="81" spans="1:6">
      <c r="A81" s="982" t="s">
        <v>695</v>
      </c>
      <c r="B81" s="26">
        <v>50</v>
      </c>
      <c r="C81" s="26">
        <v>49</v>
      </c>
      <c r="D81" s="26">
        <v>25</v>
      </c>
      <c r="E81" s="26">
        <v>124</v>
      </c>
      <c r="F81" s="762" t="s">
        <v>711</v>
      </c>
    </row>
    <row r="82" spans="1:6">
      <c r="A82" s="982" t="s">
        <v>696</v>
      </c>
      <c r="B82" s="26">
        <v>21</v>
      </c>
      <c r="C82" s="26">
        <v>13</v>
      </c>
      <c r="D82" s="26">
        <v>21</v>
      </c>
      <c r="E82" s="26">
        <v>55</v>
      </c>
      <c r="F82" s="762" t="s">
        <v>712</v>
      </c>
    </row>
    <row r="83" spans="1:6">
      <c r="A83" s="982" t="s">
        <v>697</v>
      </c>
      <c r="B83" s="254">
        <v>74</v>
      </c>
      <c r="C83" s="223">
        <v>57</v>
      </c>
      <c r="D83" s="223">
        <v>31</v>
      </c>
      <c r="E83" s="254">
        <v>162</v>
      </c>
      <c r="F83" s="762" t="s">
        <v>713</v>
      </c>
    </row>
    <row r="84" spans="1:6">
      <c r="A84" s="982" t="s">
        <v>698</v>
      </c>
      <c r="B84" s="254">
        <v>23</v>
      </c>
      <c r="C84" s="223">
        <v>15</v>
      </c>
      <c r="D84" s="223">
        <v>14</v>
      </c>
      <c r="E84" s="254">
        <v>52</v>
      </c>
      <c r="F84" s="762" t="s">
        <v>714</v>
      </c>
    </row>
    <row r="85" spans="1:6">
      <c r="A85" s="982" t="s">
        <v>699</v>
      </c>
      <c r="B85" s="254">
        <v>27</v>
      </c>
      <c r="C85" s="223">
        <v>26</v>
      </c>
      <c r="D85" s="223">
        <v>8</v>
      </c>
      <c r="E85" s="254">
        <v>61</v>
      </c>
      <c r="F85" s="762" t="s">
        <v>124</v>
      </c>
    </row>
    <row r="86" spans="1:6">
      <c r="A86" s="982" t="s">
        <v>700</v>
      </c>
      <c r="B86" s="254">
        <v>37</v>
      </c>
      <c r="C86" s="223">
        <v>21</v>
      </c>
      <c r="D86" s="223">
        <v>14</v>
      </c>
      <c r="E86" s="254">
        <v>72</v>
      </c>
      <c r="F86" s="762" t="s">
        <v>126</v>
      </c>
    </row>
    <row r="87" spans="1:6">
      <c r="A87" s="982" t="s">
        <v>701</v>
      </c>
      <c r="B87" s="254">
        <v>29</v>
      </c>
      <c r="C87" s="223">
        <v>19</v>
      </c>
      <c r="D87" s="223">
        <v>22</v>
      </c>
      <c r="E87" s="254">
        <v>70</v>
      </c>
      <c r="F87" s="764" t="s">
        <v>689</v>
      </c>
    </row>
    <row r="88" spans="1:6">
      <c r="A88" s="982" t="s">
        <v>702</v>
      </c>
      <c r="B88" s="254">
        <v>42</v>
      </c>
      <c r="C88" s="223">
        <v>14</v>
      </c>
      <c r="D88" s="223">
        <v>11</v>
      </c>
      <c r="E88" s="254">
        <v>67</v>
      </c>
      <c r="F88" s="764" t="s">
        <v>128</v>
      </c>
    </row>
    <row r="89" spans="1:6">
      <c r="A89" s="982" t="s">
        <v>703</v>
      </c>
      <c r="B89" s="254">
        <v>134</v>
      </c>
      <c r="C89" s="223">
        <v>72</v>
      </c>
      <c r="D89" s="223">
        <v>12</v>
      </c>
      <c r="E89" s="254">
        <v>218</v>
      </c>
      <c r="F89" s="762" t="s">
        <v>130</v>
      </c>
    </row>
    <row r="90" spans="1:6">
      <c r="A90" s="982" t="s">
        <v>704</v>
      </c>
      <c r="B90" s="254">
        <v>66</v>
      </c>
      <c r="C90" s="223">
        <v>52</v>
      </c>
      <c r="D90" s="223">
        <v>8</v>
      </c>
      <c r="E90" s="254">
        <v>126</v>
      </c>
      <c r="F90" s="762" t="s">
        <v>132</v>
      </c>
    </row>
    <row r="91" spans="1:6">
      <c r="A91" s="982" t="s">
        <v>705</v>
      </c>
      <c r="B91" s="254">
        <v>31</v>
      </c>
      <c r="C91" s="223">
        <v>10</v>
      </c>
      <c r="D91" s="223">
        <v>13</v>
      </c>
      <c r="E91" s="254">
        <v>54</v>
      </c>
      <c r="F91" s="764" t="s">
        <v>117</v>
      </c>
    </row>
    <row r="92" spans="1:6" ht="14.25">
      <c r="A92" s="310" t="s">
        <v>133</v>
      </c>
      <c r="B92" s="82">
        <f>B93+B94+B95+B96+B97+B98+B99+B100</f>
        <v>913</v>
      </c>
      <c r="C92" s="82">
        <f>C93+C94+C95+C96+C97+C98+C99+C100</f>
        <v>491</v>
      </c>
      <c r="D92" s="82">
        <f>D93+D94+D95+D96+D97+D98+D99+D100</f>
        <v>269</v>
      </c>
      <c r="E92" s="82">
        <f>E93+E94+E95+E96+E97+E98+E99+E100</f>
        <v>1673</v>
      </c>
      <c r="F92" s="311" t="s">
        <v>134</v>
      </c>
    </row>
    <row r="93" spans="1:6" ht="15">
      <c r="A93" s="308" t="s">
        <v>135</v>
      </c>
      <c r="B93" s="254">
        <v>130</v>
      </c>
      <c r="C93" s="223">
        <v>58</v>
      </c>
      <c r="D93" s="223">
        <v>42</v>
      </c>
      <c r="E93" s="254">
        <v>230</v>
      </c>
      <c r="F93" s="309" t="s">
        <v>136</v>
      </c>
    </row>
    <row r="94" spans="1:6" ht="15">
      <c r="A94" s="308" t="s">
        <v>137</v>
      </c>
      <c r="B94" s="254">
        <v>128</v>
      </c>
      <c r="C94" s="223">
        <v>58</v>
      </c>
      <c r="D94" s="223">
        <v>19</v>
      </c>
      <c r="E94" s="254">
        <v>205</v>
      </c>
      <c r="F94" s="309" t="s">
        <v>138</v>
      </c>
    </row>
    <row r="95" spans="1:6" ht="15">
      <c r="A95" s="308" t="s">
        <v>139</v>
      </c>
      <c r="B95" s="26">
        <v>102</v>
      </c>
      <c r="C95" s="26">
        <v>56</v>
      </c>
      <c r="D95" s="26">
        <v>22</v>
      </c>
      <c r="E95" s="254">
        <v>180</v>
      </c>
      <c r="F95" s="309" t="s">
        <v>140</v>
      </c>
    </row>
    <row r="96" spans="1:6" ht="15">
      <c r="A96" s="308" t="s">
        <v>141</v>
      </c>
      <c r="B96" s="254">
        <v>156</v>
      </c>
      <c r="C96" s="223">
        <v>53</v>
      </c>
      <c r="D96" s="223">
        <v>30</v>
      </c>
      <c r="E96" s="254">
        <v>239</v>
      </c>
      <c r="F96" s="309" t="s">
        <v>142</v>
      </c>
    </row>
    <row r="97" spans="1:6" ht="15">
      <c r="A97" s="308" t="s">
        <v>143</v>
      </c>
      <c r="B97" s="254">
        <v>127</v>
      </c>
      <c r="C97" s="223">
        <v>149</v>
      </c>
      <c r="D97" s="223">
        <v>63</v>
      </c>
      <c r="E97" s="254">
        <v>339</v>
      </c>
      <c r="F97" s="309" t="s">
        <v>144</v>
      </c>
    </row>
    <row r="98" spans="1:6" ht="15">
      <c r="A98" s="308" t="s">
        <v>145</v>
      </c>
      <c r="B98" s="254">
        <v>106</v>
      </c>
      <c r="C98" s="223">
        <v>36</v>
      </c>
      <c r="D98" s="223">
        <v>22</v>
      </c>
      <c r="E98" s="254">
        <v>164</v>
      </c>
      <c r="F98" s="309" t="s">
        <v>146</v>
      </c>
    </row>
    <row r="99" spans="1:6" ht="15">
      <c r="A99" s="308" t="s">
        <v>147</v>
      </c>
      <c r="B99" s="254">
        <v>91</v>
      </c>
      <c r="C99" s="223">
        <v>45</v>
      </c>
      <c r="D99" s="223">
        <v>53</v>
      </c>
      <c r="E99" s="254">
        <v>189</v>
      </c>
      <c r="F99" s="309" t="s">
        <v>817</v>
      </c>
    </row>
    <row r="100" spans="1:6" ht="15">
      <c r="A100" s="308" t="s">
        <v>148</v>
      </c>
      <c r="B100" s="26">
        <v>73</v>
      </c>
      <c r="C100" s="26">
        <v>36</v>
      </c>
      <c r="D100" s="26">
        <v>18</v>
      </c>
      <c r="E100" s="254">
        <v>127</v>
      </c>
      <c r="F100" s="309" t="s">
        <v>149</v>
      </c>
    </row>
    <row r="101" spans="1:6" ht="14.25">
      <c r="A101" s="312" t="s">
        <v>150</v>
      </c>
      <c r="B101" s="82">
        <f>B102+B103+B104+B105+B106</f>
        <v>443</v>
      </c>
      <c r="C101" s="82">
        <f>C102+C103+C104+C105+C106</f>
        <v>224</v>
      </c>
      <c r="D101" s="82">
        <f>D102+D103+D104+D105+D106</f>
        <v>179</v>
      </c>
      <c r="E101" s="82">
        <f>E102+E103+E104+E105+E106</f>
        <v>846</v>
      </c>
      <c r="F101" s="313" t="s">
        <v>151</v>
      </c>
    </row>
    <row r="102" spans="1:6" ht="15">
      <c r="A102" s="308" t="s">
        <v>152</v>
      </c>
      <c r="B102" s="254">
        <v>130</v>
      </c>
      <c r="C102" s="223">
        <v>69</v>
      </c>
      <c r="D102" s="223">
        <v>57</v>
      </c>
      <c r="E102" s="254">
        <v>256</v>
      </c>
      <c r="F102" s="309" t="s">
        <v>153</v>
      </c>
    </row>
    <row r="103" spans="1:6" ht="15">
      <c r="A103" s="308" t="s">
        <v>154</v>
      </c>
      <c r="B103" s="254">
        <v>81</v>
      </c>
      <c r="C103" s="223">
        <v>49</v>
      </c>
      <c r="D103" s="223">
        <v>25</v>
      </c>
      <c r="E103" s="254">
        <v>155</v>
      </c>
      <c r="F103" s="309" t="s">
        <v>155</v>
      </c>
    </row>
    <row r="104" spans="1:6" ht="15">
      <c r="A104" s="308" t="s">
        <v>156</v>
      </c>
      <c r="B104" s="254">
        <v>89</v>
      </c>
      <c r="C104" s="223">
        <v>41</v>
      </c>
      <c r="D104" s="223">
        <v>33</v>
      </c>
      <c r="E104" s="254">
        <v>163</v>
      </c>
      <c r="F104" s="309" t="s">
        <v>157</v>
      </c>
    </row>
    <row r="105" spans="1:6" ht="15">
      <c r="A105" s="308" t="s">
        <v>158</v>
      </c>
      <c r="B105" s="26">
        <v>73</v>
      </c>
      <c r="C105" s="26">
        <v>33</v>
      </c>
      <c r="D105" s="26">
        <v>33</v>
      </c>
      <c r="E105" s="254">
        <v>139</v>
      </c>
      <c r="F105" s="309" t="s">
        <v>159</v>
      </c>
    </row>
    <row r="106" spans="1:6" ht="15">
      <c r="A106" s="308" t="s">
        <v>160</v>
      </c>
      <c r="B106" s="254">
        <v>70</v>
      </c>
      <c r="C106" s="223">
        <v>32</v>
      </c>
      <c r="D106" s="223">
        <v>31</v>
      </c>
      <c r="E106" s="254">
        <v>133</v>
      </c>
      <c r="F106" s="309" t="s">
        <v>161</v>
      </c>
    </row>
    <row r="107" spans="1:6" ht="14.25">
      <c r="A107" s="310" t="s">
        <v>162</v>
      </c>
      <c r="B107" s="82">
        <f>B108+B109+B110+B111+B112+B113</f>
        <v>694</v>
      </c>
      <c r="C107" s="82">
        <f>C108+C109+C110+C111+C112+C113</f>
        <v>337</v>
      </c>
      <c r="D107" s="82">
        <f>D108+D109+D110+D111+D112+D113</f>
        <v>164</v>
      </c>
      <c r="E107" s="82">
        <f>E108+E109+E110+E111+E112+E113</f>
        <v>1195</v>
      </c>
      <c r="F107" s="314" t="s">
        <v>163</v>
      </c>
    </row>
    <row r="108" spans="1:6" ht="15">
      <c r="A108" s="308" t="s">
        <v>164</v>
      </c>
      <c r="B108" s="254">
        <v>105</v>
      </c>
      <c r="C108" s="223">
        <v>82</v>
      </c>
      <c r="D108" s="223">
        <v>32</v>
      </c>
      <c r="E108" s="254">
        <v>219</v>
      </c>
      <c r="F108" s="309" t="s">
        <v>165</v>
      </c>
    </row>
    <row r="109" spans="1:6" ht="15">
      <c r="A109" s="308" t="s">
        <v>166</v>
      </c>
      <c r="B109" s="26">
        <v>105</v>
      </c>
      <c r="C109" s="26">
        <v>64</v>
      </c>
      <c r="D109" s="26">
        <v>23</v>
      </c>
      <c r="E109" s="254">
        <v>192</v>
      </c>
      <c r="F109" s="309" t="s">
        <v>167</v>
      </c>
    </row>
    <row r="110" spans="1:6" ht="15">
      <c r="A110" s="308" t="s">
        <v>168</v>
      </c>
      <c r="B110" s="254">
        <v>83</v>
      </c>
      <c r="C110" s="223">
        <v>43</v>
      </c>
      <c r="D110" s="223">
        <v>20</v>
      </c>
      <c r="E110" s="254">
        <v>146</v>
      </c>
      <c r="F110" s="309" t="s">
        <v>169</v>
      </c>
    </row>
    <row r="111" spans="1:6" ht="15">
      <c r="A111" s="308" t="s">
        <v>170</v>
      </c>
      <c r="B111" s="254">
        <v>202</v>
      </c>
      <c r="C111" s="223">
        <v>67</v>
      </c>
      <c r="D111" s="223">
        <v>48</v>
      </c>
      <c r="E111" s="254">
        <v>317</v>
      </c>
      <c r="F111" s="309" t="s">
        <v>171</v>
      </c>
    </row>
    <row r="112" spans="1:6" ht="15">
      <c r="A112" s="308" t="s">
        <v>172</v>
      </c>
      <c r="B112" s="254">
        <v>85</v>
      </c>
      <c r="C112" s="223">
        <v>39</v>
      </c>
      <c r="D112" s="223">
        <v>18</v>
      </c>
      <c r="E112" s="254">
        <v>142</v>
      </c>
      <c r="F112" s="309" t="s">
        <v>173</v>
      </c>
    </row>
    <row r="113" spans="1:6" ht="15">
      <c r="A113" s="308" t="s">
        <v>174</v>
      </c>
      <c r="B113" s="254">
        <v>114</v>
      </c>
      <c r="C113" s="223">
        <v>42</v>
      </c>
      <c r="D113" s="223">
        <v>23</v>
      </c>
      <c r="E113" s="254">
        <v>179</v>
      </c>
      <c r="F113" s="309" t="s">
        <v>175</v>
      </c>
    </row>
    <row r="114" spans="1:6" ht="14.25">
      <c r="A114" s="315" t="s">
        <v>176</v>
      </c>
      <c r="B114" s="82">
        <f>B115+B116+B117+B118</f>
        <v>223</v>
      </c>
      <c r="C114" s="82">
        <f>C115+C116+C117+C118</f>
        <v>77</v>
      </c>
      <c r="D114" s="82">
        <f>D115+D116+D117+D118</f>
        <v>45</v>
      </c>
      <c r="E114" s="82">
        <f>E115+E116+E117+E118</f>
        <v>345</v>
      </c>
      <c r="F114" s="311" t="s">
        <v>177</v>
      </c>
    </row>
    <row r="115" spans="1:6" ht="15">
      <c r="A115" s="308" t="s">
        <v>178</v>
      </c>
      <c r="B115" s="254">
        <v>26</v>
      </c>
      <c r="C115" s="223">
        <v>10</v>
      </c>
      <c r="D115" s="223">
        <v>2</v>
      </c>
      <c r="E115" s="254">
        <v>38</v>
      </c>
      <c r="F115" s="309" t="s">
        <v>179</v>
      </c>
    </row>
    <row r="116" spans="1:6" ht="15">
      <c r="A116" s="308" t="s">
        <v>180</v>
      </c>
      <c r="B116" s="26">
        <v>90</v>
      </c>
      <c r="C116" s="26">
        <v>26</v>
      </c>
      <c r="D116" s="26">
        <v>26</v>
      </c>
      <c r="E116" s="254">
        <v>142</v>
      </c>
      <c r="F116" s="309" t="s">
        <v>181</v>
      </c>
    </row>
    <row r="117" spans="1:6" ht="15">
      <c r="A117" s="308" t="s">
        <v>182</v>
      </c>
      <c r="B117" s="254">
        <v>75</v>
      </c>
      <c r="C117" s="223">
        <v>29</v>
      </c>
      <c r="D117" s="223">
        <v>12</v>
      </c>
      <c r="E117" s="254">
        <v>116</v>
      </c>
      <c r="F117" s="309" t="s">
        <v>183</v>
      </c>
    </row>
    <row r="118" spans="1:6" ht="15">
      <c r="A118" s="308" t="s">
        <v>184</v>
      </c>
      <c r="B118" s="254">
        <v>32</v>
      </c>
      <c r="C118" s="223">
        <v>12</v>
      </c>
      <c r="D118" s="223">
        <v>5</v>
      </c>
      <c r="E118" s="254">
        <v>49</v>
      </c>
      <c r="F118" s="309" t="s">
        <v>185</v>
      </c>
    </row>
    <row r="119" spans="1:6" ht="14.25">
      <c r="A119" s="306" t="s">
        <v>186</v>
      </c>
      <c r="B119" s="82">
        <f>B120+B121+B122+B123</f>
        <v>255</v>
      </c>
      <c r="C119" s="82">
        <f>C120+C121+C122+C123</f>
        <v>72</v>
      </c>
      <c r="D119" s="82">
        <f>D120+D121+D122+D123</f>
        <v>46</v>
      </c>
      <c r="E119" s="82">
        <f>E120+E121+E122+E123</f>
        <v>373</v>
      </c>
      <c r="F119" s="311" t="s">
        <v>187</v>
      </c>
    </row>
    <row r="120" spans="1:6" ht="15">
      <c r="A120" s="308" t="s">
        <v>188</v>
      </c>
      <c r="B120" s="254">
        <v>48</v>
      </c>
      <c r="C120" s="223">
        <v>4</v>
      </c>
      <c r="D120" s="223">
        <v>4</v>
      </c>
      <c r="E120" s="254">
        <v>56</v>
      </c>
      <c r="F120" s="309" t="s">
        <v>189</v>
      </c>
    </row>
    <row r="121" spans="1:6" ht="15">
      <c r="A121" s="308" t="s">
        <v>190</v>
      </c>
      <c r="B121" s="26">
        <v>30</v>
      </c>
      <c r="C121" s="26">
        <v>3</v>
      </c>
      <c r="D121" s="26">
        <v>3</v>
      </c>
      <c r="E121" s="254">
        <v>36</v>
      </c>
      <c r="F121" s="309" t="s">
        <v>191</v>
      </c>
    </row>
    <row r="122" spans="1:6" ht="15">
      <c r="A122" s="308" t="s">
        <v>818</v>
      </c>
      <c r="B122" s="254">
        <v>131</v>
      </c>
      <c r="C122" s="223">
        <v>52</v>
      </c>
      <c r="D122" s="223">
        <v>35</v>
      </c>
      <c r="E122" s="254">
        <v>218</v>
      </c>
      <c r="F122" s="309" t="s">
        <v>192</v>
      </c>
    </row>
    <row r="123" spans="1:6" ht="15">
      <c r="A123" s="308" t="s">
        <v>193</v>
      </c>
      <c r="B123" s="254">
        <v>46</v>
      </c>
      <c r="C123" s="223">
        <v>13</v>
      </c>
      <c r="D123" s="223">
        <v>4</v>
      </c>
      <c r="E123" s="254">
        <v>63</v>
      </c>
      <c r="F123" s="309" t="s">
        <v>194</v>
      </c>
    </row>
    <row r="124" spans="1:6" ht="14.25">
      <c r="A124" s="315" t="s">
        <v>195</v>
      </c>
      <c r="B124" s="82">
        <f>B125+B126</f>
        <v>37</v>
      </c>
      <c r="C124" s="82">
        <f>C125+C126</f>
        <v>12</v>
      </c>
      <c r="D124" s="82">
        <f>D125+D126</f>
        <v>15</v>
      </c>
      <c r="E124" s="82">
        <f>E125+E126</f>
        <v>64</v>
      </c>
      <c r="F124" s="311" t="s">
        <v>196</v>
      </c>
    </row>
    <row r="125" spans="1:6" ht="15">
      <c r="A125" s="478" t="s">
        <v>197</v>
      </c>
      <c r="B125" s="254">
        <v>6</v>
      </c>
      <c r="C125" s="223">
        <v>1</v>
      </c>
      <c r="D125" s="223">
        <v>1</v>
      </c>
      <c r="E125" s="254">
        <v>8</v>
      </c>
      <c r="F125" s="317" t="s">
        <v>838</v>
      </c>
    </row>
    <row r="126" spans="1:6" ht="15">
      <c r="A126" s="479" t="s">
        <v>199</v>
      </c>
      <c r="B126" s="26">
        <v>31</v>
      </c>
      <c r="C126" s="26">
        <v>11</v>
      </c>
      <c r="D126" s="26">
        <v>14</v>
      </c>
      <c r="E126" s="254">
        <v>56</v>
      </c>
      <c r="F126" s="317" t="s">
        <v>821</v>
      </c>
    </row>
    <row r="127" spans="1:6" ht="14.25">
      <c r="A127" s="319" t="s">
        <v>285</v>
      </c>
      <c r="B127" s="82">
        <f>B124+B119+B114+B107+B101+B92+B75+'15'!B10+'15'!B19+'15'!B28+'15'!B38+'15'!B46</f>
        <v>6462</v>
      </c>
      <c r="C127" s="82">
        <f>C124+C119+C114+C107+C101+C92+C75+'15'!C10+'15'!C19+'15'!C28+'15'!C38+'15'!C46</f>
        <v>3543</v>
      </c>
      <c r="D127" s="82">
        <f>D124+D119+D114+D107+D101+D92+D75+'15'!D10+'15'!D19+'15'!D28+'15'!D38+'15'!D46</f>
        <v>1989</v>
      </c>
      <c r="E127" s="82">
        <f>E124+E119+E114+E107+E101+E92+E75+'15'!E10+'15'!E19+'15'!E28+'15'!E38+'15'!E46</f>
        <v>11994</v>
      </c>
      <c r="F127" s="150" t="s">
        <v>202</v>
      </c>
    </row>
    <row r="128" spans="1:6" ht="15">
      <c r="A128" s="25"/>
      <c r="B128" s="254"/>
      <c r="C128" s="223"/>
      <c r="D128" s="223"/>
      <c r="E128" s="223"/>
      <c r="F128" s="345"/>
    </row>
    <row r="129" spans="1:6">
      <c r="A129" s="16"/>
      <c r="B129" s="254"/>
      <c r="C129" s="223"/>
      <c r="D129" s="223"/>
      <c r="E129" s="223"/>
      <c r="F129" s="271"/>
    </row>
    <row r="130" spans="1:6">
      <c r="A130" s="17" t="s">
        <v>623</v>
      </c>
      <c r="B130" s="254"/>
      <c r="C130" s="223"/>
      <c r="D130" s="223"/>
      <c r="E130" s="223"/>
      <c r="F130" s="17" t="s">
        <v>508</v>
      </c>
    </row>
    <row r="131" spans="1:6" ht="6" customHeight="1">
      <c r="A131" s="16"/>
      <c r="B131" s="254"/>
      <c r="C131" s="223"/>
      <c r="D131" s="223"/>
      <c r="E131" s="223"/>
      <c r="F131" s="558"/>
    </row>
    <row r="132" spans="1:6">
      <c r="A132" s="63" t="s">
        <v>715</v>
      </c>
      <c r="B132" s="66"/>
      <c r="C132" s="66"/>
      <c r="D132" s="66"/>
      <c r="E132" s="66"/>
      <c r="F132" s="67" t="s">
        <v>819</v>
      </c>
    </row>
    <row r="133" spans="1:6" ht="14.25">
      <c r="A133" s="559"/>
      <c r="F133" s="559"/>
    </row>
    <row r="136" spans="1:6">
      <c r="B136" s="553"/>
      <c r="C136" s="553"/>
      <c r="D136" s="553"/>
      <c r="E136" s="553"/>
    </row>
    <row r="137" spans="1:6" ht="14.25">
      <c r="A137" s="554"/>
      <c r="B137" s="557"/>
      <c r="C137" s="557"/>
      <c r="D137" s="557"/>
      <c r="E137" s="557"/>
    </row>
  </sheetData>
  <mergeCells count="4">
    <mergeCell ref="E3:F3"/>
    <mergeCell ref="E4:F4"/>
    <mergeCell ref="E68:F68"/>
    <mergeCell ref="E69:F69"/>
  </mergeCells>
  <printOptions gridLinesSet="0"/>
  <pageMargins left="0.78740157480314965" right="0.59055118110236227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65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7030A0"/>
  </sheetPr>
  <dimension ref="A1:F130"/>
  <sheetViews>
    <sheetView showGridLines="0" view="pageLayout" zoomScaleSheetLayoutView="137" workbookViewId="0">
      <selection activeCell="C42" sqref="C42"/>
    </sheetView>
  </sheetViews>
  <sheetFormatPr baseColWidth="10" defaultRowHeight="12.75"/>
  <cols>
    <col min="1" max="1" width="30.85546875" style="209" customWidth="1"/>
    <col min="2" max="2" width="15.5703125" style="222" customWidth="1"/>
    <col min="3" max="3" width="15" style="222" customWidth="1"/>
    <col min="4" max="4" width="14.140625" style="240" customWidth="1"/>
    <col min="5" max="5" width="39" style="209" customWidth="1"/>
    <col min="6" max="6" width="6.42578125" style="209" customWidth="1"/>
    <col min="7" max="249" width="11.42578125" style="209"/>
    <col min="250" max="250" width="39.42578125" style="209" customWidth="1"/>
    <col min="251" max="251" width="19" style="209" customWidth="1"/>
    <col min="252" max="252" width="24.42578125" style="209" customWidth="1"/>
    <col min="253" max="253" width="39.42578125" style="209" customWidth="1"/>
    <col min="254" max="254" width="6.42578125" style="209" customWidth="1"/>
    <col min="255" max="505" width="11.42578125" style="209"/>
    <col min="506" max="506" width="39.42578125" style="209" customWidth="1"/>
    <col min="507" max="507" width="19" style="209" customWidth="1"/>
    <col min="508" max="508" width="24.42578125" style="209" customWidth="1"/>
    <col min="509" max="509" width="39.42578125" style="209" customWidth="1"/>
    <col min="510" max="510" width="6.42578125" style="209" customWidth="1"/>
    <col min="511" max="761" width="11.42578125" style="209"/>
    <col min="762" max="762" width="39.42578125" style="209" customWidth="1"/>
    <col min="763" max="763" width="19" style="209" customWidth="1"/>
    <col min="764" max="764" width="24.42578125" style="209" customWidth="1"/>
    <col min="765" max="765" width="39.42578125" style="209" customWidth="1"/>
    <col min="766" max="766" width="6.42578125" style="209" customWidth="1"/>
    <col min="767" max="1017" width="11.42578125" style="209"/>
    <col min="1018" max="1018" width="39.42578125" style="209" customWidth="1"/>
    <col min="1019" max="1019" width="19" style="209" customWidth="1"/>
    <col min="1020" max="1020" width="24.42578125" style="209" customWidth="1"/>
    <col min="1021" max="1021" width="39.42578125" style="209" customWidth="1"/>
    <col min="1022" max="1022" width="6.42578125" style="209" customWidth="1"/>
    <col min="1023" max="1273" width="11.42578125" style="209"/>
    <col min="1274" max="1274" width="39.42578125" style="209" customWidth="1"/>
    <col min="1275" max="1275" width="19" style="209" customWidth="1"/>
    <col min="1276" max="1276" width="24.42578125" style="209" customWidth="1"/>
    <col min="1277" max="1277" width="39.42578125" style="209" customWidth="1"/>
    <col min="1278" max="1278" width="6.42578125" style="209" customWidth="1"/>
    <col min="1279" max="1529" width="11.42578125" style="209"/>
    <col min="1530" max="1530" width="39.42578125" style="209" customWidth="1"/>
    <col min="1531" max="1531" width="19" style="209" customWidth="1"/>
    <col min="1532" max="1532" width="24.42578125" style="209" customWidth="1"/>
    <col min="1533" max="1533" width="39.42578125" style="209" customWidth="1"/>
    <col min="1534" max="1534" width="6.42578125" style="209" customWidth="1"/>
    <col min="1535" max="1785" width="11.42578125" style="209"/>
    <col min="1786" max="1786" width="39.42578125" style="209" customWidth="1"/>
    <col min="1787" max="1787" width="19" style="209" customWidth="1"/>
    <col min="1788" max="1788" width="24.42578125" style="209" customWidth="1"/>
    <col min="1789" max="1789" width="39.42578125" style="209" customWidth="1"/>
    <col min="1790" max="1790" width="6.42578125" style="209" customWidth="1"/>
    <col min="1791" max="2041" width="11.42578125" style="209"/>
    <col min="2042" max="2042" width="39.42578125" style="209" customWidth="1"/>
    <col min="2043" max="2043" width="19" style="209" customWidth="1"/>
    <col min="2044" max="2044" width="24.42578125" style="209" customWidth="1"/>
    <col min="2045" max="2045" width="39.42578125" style="209" customWidth="1"/>
    <col min="2046" max="2046" width="6.42578125" style="209" customWidth="1"/>
    <col min="2047" max="2297" width="11.42578125" style="209"/>
    <col min="2298" max="2298" width="39.42578125" style="209" customWidth="1"/>
    <col min="2299" max="2299" width="19" style="209" customWidth="1"/>
    <col min="2300" max="2300" width="24.42578125" style="209" customWidth="1"/>
    <col min="2301" max="2301" width="39.42578125" style="209" customWidth="1"/>
    <col min="2302" max="2302" width="6.42578125" style="209" customWidth="1"/>
    <col min="2303" max="2553" width="11.42578125" style="209"/>
    <col min="2554" max="2554" width="39.42578125" style="209" customWidth="1"/>
    <col min="2555" max="2555" width="19" style="209" customWidth="1"/>
    <col min="2556" max="2556" width="24.42578125" style="209" customWidth="1"/>
    <col min="2557" max="2557" width="39.42578125" style="209" customWidth="1"/>
    <col min="2558" max="2558" width="6.42578125" style="209" customWidth="1"/>
    <col min="2559" max="2809" width="11.42578125" style="209"/>
    <col min="2810" max="2810" width="39.42578125" style="209" customWidth="1"/>
    <col min="2811" max="2811" width="19" style="209" customWidth="1"/>
    <col min="2812" max="2812" width="24.42578125" style="209" customWidth="1"/>
    <col min="2813" max="2813" width="39.42578125" style="209" customWidth="1"/>
    <col min="2814" max="2814" width="6.42578125" style="209" customWidth="1"/>
    <col min="2815" max="3065" width="11.42578125" style="209"/>
    <col min="3066" max="3066" width="39.42578125" style="209" customWidth="1"/>
    <col min="3067" max="3067" width="19" style="209" customWidth="1"/>
    <col min="3068" max="3068" width="24.42578125" style="209" customWidth="1"/>
    <col min="3069" max="3069" width="39.42578125" style="209" customWidth="1"/>
    <col min="3070" max="3070" width="6.42578125" style="209" customWidth="1"/>
    <col min="3071" max="3321" width="11.42578125" style="209"/>
    <col min="3322" max="3322" width="39.42578125" style="209" customWidth="1"/>
    <col min="3323" max="3323" width="19" style="209" customWidth="1"/>
    <col min="3324" max="3324" width="24.42578125" style="209" customWidth="1"/>
    <col min="3325" max="3325" width="39.42578125" style="209" customWidth="1"/>
    <col min="3326" max="3326" width="6.42578125" style="209" customWidth="1"/>
    <col min="3327" max="3577" width="11.42578125" style="209"/>
    <col min="3578" max="3578" width="39.42578125" style="209" customWidth="1"/>
    <col min="3579" max="3579" width="19" style="209" customWidth="1"/>
    <col min="3580" max="3580" width="24.42578125" style="209" customWidth="1"/>
    <col min="3581" max="3581" width="39.42578125" style="209" customWidth="1"/>
    <col min="3582" max="3582" width="6.42578125" style="209" customWidth="1"/>
    <col min="3583" max="3833" width="11.42578125" style="209"/>
    <col min="3834" max="3834" width="39.42578125" style="209" customWidth="1"/>
    <col min="3835" max="3835" width="19" style="209" customWidth="1"/>
    <col min="3836" max="3836" width="24.42578125" style="209" customWidth="1"/>
    <col min="3837" max="3837" width="39.42578125" style="209" customWidth="1"/>
    <col min="3838" max="3838" width="6.42578125" style="209" customWidth="1"/>
    <col min="3839" max="4089" width="11.42578125" style="209"/>
    <col min="4090" max="4090" width="39.42578125" style="209" customWidth="1"/>
    <col min="4091" max="4091" width="19" style="209" customWidth="1"/>
    <col min="4092" max="4092" width="24.42578125" style="209" customWidth="1"/>
    <col min="4093" max="4093" width="39.42578125" style="209" customWidth="1"/>
    <col min="4094" max="4094" width="6.42578125" style="209" customWidth="1"/>
    <col min="4095" max="4345" width="11.42578125" style="209"/>
    <col min="4346" max="4346" width="39.42578125" style="209" customWidth="1"/>
    <col min="4347" max="4347" width="19" style="209" customWidth="1"/>
    <col min="4348" max="4348" width="24.42578125" style="209" customWidth="1"/>
    <col min="4349" max="4349" width="39.42578125" style="209" customWidth="1"/>
    <col min="4350" max="4350" width="6.42578125" style="209" customWidth="1"/>
    <col min="4351" max="4601" width="11.42578125" style="209"/>
    <col min="4602" max="4602" width="39.42578125" style="209" customWidth="1"/>
    <col min="4603" max="4603" width="19" style="209" customWidth="1"/>
    <col min="4604" max="4604" width="24.42578125" style="209" customWidth="1"/>
    <col min="4605" max="4605" width="39.42578125" style="209" customWidth="1"/>
    <col min="4606" max="4606" width="6.42578125" style="209" customWidth="1"/>
    <col min="4607" max="4857" width="11.42578125" style="209"/>
    <col min="4858" max="4858" width="39.42578125" style="209" customWidth="1"/>
    <col min="4859" max="4859" width="19" style="209" customWidth="1"/>
    <col min="4860" max="4860" width="24.42578125" style="209" customWidth="1"/>
    <col min="4861" max="4861" width="39.42578125" style="209" customWidth="1"/>
    <col min="4862" max="4862" width="6.42578125" style="209" customWidth="1"/>
    <col min="4863" max="5113" width="11.42578125" style="209"/>
    <col min="5114" max="5114" width="39.42578125" style="209" customWidth="1"/>
    <col min="5115" max="5115" width="19" style="209" customWidth="1"/>
    <col min="5116" max="5116" width="24.42578125" style="209" customWidth="1"/>
    <col min="5117" max="5117" width="39.42578125" style="209" customWidth="1"/>
    <col min="5118" max="5118" width="6.42578125" style="209" customWidth="1"/>
    <col min="5119" max="5369" width="11.42578125" style="209"/>
    <col min="5370" max="5370" width="39.42578125" style="209" customWidth="1"/>
    <col min="5371" max="5371" width="19" style="209" customWidth="1"/>
    <col min="5372" max="5372" width="24.42578125" style="209" customWidth="1"/>
    <col min="5373" max="5373" width="39.42578125" style="209" customWidth="1"/>
    <col min="5374" max="5374" width="6.42578125" style="209" customWidth="1"/>
    <col min="5375" max="5625" width="11.42578125" style="209"/>
    <col min="5626" max="5626" width="39.42578125" style="209" customWidth="1"/>
    <col min="5627" max="5627" width="19" style="209" customWidth="1"/>
    <col min="5628" max="5628" width="24.42578125" style="209" customWidth="1"/>
    <col min="5629" max="5629" width="39.42578125" style="209" customWidth="1"/>
    <col min="5630" max="5630" width="6.42578125" style="209" customWidth="1"/>
    <col min="5631" max="5881" width="11.42578125" style="209"/>
    <col min="5882" max="5882" width="39.42578125" style="209" customWidth="1"/>
    <col min="5883" max="5883" width="19" style="209" customWidth="1"/>
    <col min="5884" max="5884" width="24.42578125" style="209" customWidth="1"/>
    <col min="5885" max="5885" width="39.42578125" style="209" customWidth="1"/>
    <col min="5886" max="5886" width="6.42578125" style="209" customWidth="1"/>
    <col min="5887" max="6137" width="11.42578125" style="209"/>
    <col min="6138" max="6138" width="39.42578125" style="209" customWidth="1"/>
    <col min="6139" max="6139" width="19" style="209" customWidth="1"/>
    <col min="6140" max="6140" width="24.42578125" style="209" customWidth="1"/>
    <col min="6141" max="6141" width="39.42578125" style="209" customWidth="1"/>
    <col min="6142" max="6142" width="6.42578125" style="209" customWidth="1"/>
    <col min="6143" max="6393" width="11.42578125" style="209"/>
    <col min="6394" max="6394" width="39.42578125" style="209" customWidth="1"/>
    <col min="6395" max="6395" width="19" style="209" customWidth="1"/>
    <col min="6396" max="6396" width="24.42578125" style="209" customWidth="1"/>
    <col min="6397" max="6397" width="39.42578125" style="209" customWidth="1"/>
    <col min="6398" max="6398" width="6.42578125" style="209" customWidth="1"/>
    <col min="6399" max="6649" width="11.42578125" style="209"/>
    <col min="6650" max="6650" width="39.42578125" style="209" customWidth="1"/>
    <col min="6651" max="6651" width="19" style="209" customWidth="1"/>
    <col min="6652" max="6652" width="24.42578125" style="209" customWidth="1"/>
    <col min="6653" max="6653" width="39.42578125" style="209" customWidth="1"/>
    <col min="6654" max="6654" width="6.42578125" style="209" customWidth="1"/>
    <col min="6655" max="6905" width="11.42578125" style="209"/>
    <col min="6906" max="6906" width="39.42578125" style="209" customWidth="1"/>
    <col min="6907" max="6907" width="19" style="209" customWidth="1"/>
    <col min="6908" max="6908" width="24.42578125" style="209" customWidth="1"/>
    <col min="6909" max="6909" width="39.42578125" style="209" customWidth="1"/>
    <col min="6910" max="6910" width="6.42578125" style="209" customWidth="1"/>
    <col min="6911" max="7161" width="11.42578125" style="209"/>
    <col min="7162" max="7162" width="39.42578125" style="209" customWidth="1"/>
    <col min="7163" max="7163" width="19" style="209" customWidth="1"/>
    <col min="7164" max="7164" width="24.42578125" style="209" customWidth="1"/>
    <col min="7165" max="7165" width="39.42578125" style="209" customWidth="1"/>
    <col min="7166" max="7166" width="6.42578125" style="209" customWidth="1"/>
    <col min="7167" max="7417" width="11.42578125" style="209"/>
    <col min="7418" max="7418" width="39.42578125" style="209" customWidth="1"/>
    <col min="7419" max="7419" width="19" style="209" customWidth="1"/>
    <col min="7420" max="7420" width="24.42578125" style="209" customWidth="1"/>
    <col min="7421" max="7421" width="39.42578125" style="209" customWidth="1"/>
    <col min="7422" max="7422" width="6.42578125" style="209" customWidth="1"/>
    <col min="7423" max="7673" width="11.42578125" style="209"/>
    <col min="7674" max="7674" width="39.42578125" style="209" customWidth="1"/>
    <col min="7675" max="7675" width="19" style="209" customWidth="1"/>
    <col min="7676" max="7676" width="24.42578125" style="209" customWidth="1"/>
    <col min="7677" max="7677" width="39.42578125" style="209" customWidth="1"/>
    <col min="7678" max="7678" width="6.42578125" style="209" customWidth="1"/>
    <col min="7679" max="7929" width="11.42578125" style="209"/>
    <col min="7930" max="7930" width="39.42578125" style="209" customWidth="1"/>
    <col min="7931" max="7931" width="19" style="209" customWidth="1"/>
    <col min="7932" max="7932" width="24.42578125" style="209" customWidth="1"/>
    <col min="7933" max="7933" width="39.42578125" style="209" customWidth="1"/>
    <col min="7934" max="7934" width="6.42578125" style="209" customWidth="1"/>
    <col min="7935" max="8185" width="11.42578125" style="209"/>
    <col min="8186" max="8186" width="39.42578125" style="209" customWidth="1"/>
    <col min="8187" max="8187" width="19" style="209" customWidth="1"/>
    <col min="8188" max="8188" width="24.42578125" style="209" customWidth="1"/>
    <col min="8189" max="8189" width="39.42578125" style="209" customWidth="1"/>
    <col min="8190" max="8190" width="6.42578125" style="209" customWidth="1"/>
    <col min="8191" max="8441" width="11.42578125" style="209"/>
    <col min="8442" max="8442" width="39.42578125" style="209" customWidth="1"/>
    <col min="8443" max="8443" width="19" style="209" customWidth="1"/>
    <col min="8444" max="8444" width="24.42578125" style="209" customWidth="1"/>
    <col min="8445" max="8445" width="39.42578125" style="209" customWidth="1"/>
    <col min="8446" max="8446" width="6.42578125" style="209" customWidth="1"/>
    <col min="8447" max="8697" width="11.42578125" style="209"/>
    <col min="8698" max="8698" width="39.42578125" style="209" customWidth="1"/>
    <col min="8699" max="8699" width="19" style="209" customWidth="1"/>
    <col min="8700" max="8700" width="24.42578125" style="209" customWidth="1"/>
    <col min="8701" max="8701" width="39.42578125" style="209" customWidth="1"/>
    <col min="8702" max="8702" width="6.42578125" style="209" customWidth="1"/>
    <col min="8703" max="8953" width="11.42578125" style="209"/>
    <col min="8954" max="8954" width="39.42578125" style="209" customWidth="1"/>
    <col min="8955" max="8955" width="19" style="209" customWidth="1"/>
    <col min="8956" max="8956" width="24.42578125" style="209" customWidth="1"/>
    <col min="8957" max="8957" width="39.42578125" style="209" customWidth="1"/>
    <col min="8958" max="8958" width="6.42578125" style="209" customWidth="1"/>
    <col min="8959" max="9209" width="11.42578125" style="209"/>
    <col min="9210" max="9210" width="39.42578125" style="209" customWidth="1"/>
    <col min="9211" max="9211" width="19" style="209" customWidth="1"/>
    <col min="9212" max="9212" width="24.42578125" style="209" customWidth="1"/>
    <col min="9213" max="9213" width="39.42578125" style="209" customWidth="1"/>
    <col min="9214" max="9214" width="6.42578125" style="209" customWidth="1"/>
    <col min="9215" max="9465" width="11.42578125" style="209"/>
    <col min="9466" max="9466" width="39.42578125" style="209" customWidth="1"/>
    <col min="9467" max="9467" width="19" style="209" customWidth="1"/>
    <col min="9468" max="9468" width="24.42578125" style="209" customWidth="1"/>
    <col min="9469" max="9469" width="39.42578125" style="209" customWidth="1"/>
    <col min="9470" max="9470" width="6.42578125" style="209" customWidth="1"/>
    <col min="9471" max="9721" width="11.42578125" style="209"/>
    <col min="9722" max="9722" width="39.42578125" style="209" customWidth="1"/>
    <col min="9723" max="9723" width="19" style="209" customWidth="1"/>
    <col min="9724" max="9724" width="24.42578125" style="209" customWidth="1"/>
    <col min="9725" max="9725" width="39.42578125" style="209" customWidth="1"/>
    <col min="9726" max="9726" width="6.42578125" style="209" customWidth="1"/>
    <col min="9727" max="9977" width="11.42578125" style="209"/>
    <col min="9978" max="9978" width="39.42578125" style="209" customWidth="1"/>
    <col min="9979" max="9979" width="19" style="209" customWidth="1"/>
    <col min="9980" max="9980" width="24.42578125" style="209" customWidth="1"/>
    <col min="9981" max="9981" width="39.42578125" style="209" customWidth="1"/>
    <col min="9982" max="9982" width="6.42578125" style="209" customWidth="1"/>
    <col min="9983" max="10233" width="11.42578125" style="209"/>
    <col min="10234" max="10234" width="39.42578125" style="209" customWidth="1"/>
    <col min="10235" max="10235" width="19" style="209" customWidth="1"/>
    <col min="10236" max="10236" width="24.42578125" style="209" customWidth="1"/>
    <col min="10237" max="10237" width="39.42578125" style="209" customWidth="1"/>
    <col min="10238" max="10238" width="6.42578125" style="209" customWidth="1"/>
    <col min="10239" max="10489" width="11.42578125" style="209"/>
    <col min="10490" max="10490" width="39.42578125" style="209" customWidth="1"/>
    <col min="10491" max="10491" width="19" style="209" customWidth="1"/>
    <col min="10492" max="10492" width="24.42578125" style="209" customWidth="1"/>
    <col min="10493" max="10493" width="39.42578125" style="209" customWidth="1"/>
    <col min="10494" max="10494" width="6.42578125" style="209" customWidth="1"/>
    <col min="10495" max="10745" width="11.42578125" style="209"/>
    <col min="10746" max="10746" width="39.42578125" style="209" customWidth="1"/>
    <col min="10747" max="10747" width="19" style="209" customWidth="1"/>
    <col min="10748" max="10748" width="24.42578125" style="209" customWidth="1"/>
    <col min="10749" max="10749" width="39.42578125" style="209" customWidth="1"/>
    <col min="10750" max="10750" width="6.42578125" style="209" customWidth="1"/>
    <col min="10751" max="11001" width="11.42578125" style="209"/>
    <col min="11002" max="11002" width="39.42578125" style="209" customWidth="1"/>
    <col min="11003" max="11003" width="19" style="209" customWidth="1"/>
    <col min="11004" max="11004" width="24.42578125" style="209" customWidth="1"/>
    <col min="11005" max="11005" width="39.42578125" style="209" customWidth="1"/>
    <col min="11006" max="11006" width="6.42578125" style="209" customWidth="1"/>
    <col min="11007" max="11257" width="11.42578125" style="209"/>
    <col min="11258" max="11258" width="39.42578125" style="209" customWidth="1"/>
    <col min="11259" max="11259" width="19" style="209" customWidth="1"/>
    <col min="11260" max="11260" width="24.42578125" style="209" customWidth="1"/>
    <col min="11261" max="11261" width="39.42578125" style="209" customWidth="1"/>
    <col min="11262" max="11262" width="6.42578125" style="209" customWidth="1"/>
    <col min="11263" max="11513" width="11.42578125" style="209"/>
    <col min="11514" max="11514" width="39.42578125" style="209" customWidth="1"/>
    <col min="11515" max="11515" width="19" style="209" customWidth="1"/>
    <col min="11516" max="11516" width="24.42578125" style="209" customWidth="1"/>
    <col min="11517" max="11517" width="39.42578125" style="209" customWidth="1"/>
    <col min="11518" max="11518" width="6.42578125" style="209" customWidth="1"/>
    <col min="11519" max="11769" width="11.42578125" style="209"/>
    <col min="11770" max="11770" width="39.42578125" style="209" customWidth="1"/>
    <col min="11771" max="11771" width="19" style="209" customWidth="1"/>
    <col min="11772" max="11772" width="24.42578125" style="209" customWidth="1"/>
    <col min="11773" max="11773" width="39.42578125" style="209" customWidth="1"/>
    <col min="11774" max="11774" width="6.42578125" style="209" customWidth="1"/>
    <col min="11775" max="12025" width="11.42578125" style="209"/>
    <col min="12026" max="12026" width="39.42578125" style="209" customWidth="1"/>
    <col min="12027" max="12027" width="19" style="209" customWidth="1"/>
    <col min="12028" max="12028" width="24.42578125" style="209" customWidth="1"/>
    <col min="12029" max="12029" width="39.42578125" style="209" customWidth="1"/>
    <col min="12030" max="12030" width="6.42578125" style="209" customWidth="1"/>
    <col min="12031" max="12281" width="11.42578125" style="209"/>
    <col min="12282" max="12282" width="39.42578125" style="209" customWidth="1"/>
    <col min="12283" max="12283" width="19" style="209" customWidth="1"/>
    <col min="12284" max="12284" width="24.42578125" style="209" customWidth="1"/>
    <col min="12285" max="12285" width="39.42578125" style="209" customWidth="1"/>
    <col min="12286" max="12286" width="6.42578125" style="209" customWidth="1"/>
    <col min="12287" max="12537" width="11.42578125" style="209"/>
    <col min="12538" max="12538" width="39.42578125" style="209" customWidth="1"/>
    <col min="12539" max="12539" width="19" style="209" customWidth="1"/>
    <col min="12540" max="12540" width="24.42578125" style="209" customWidth="1"/>
    <col min="12541" max="12541" width="39.42578125" style="209" customWidth="1"/>
    <col min="12542" max="12542" width="6.42578125" style="209" customWidth="1"/>
    <col min="12543" max="12793" width="11.42578125" style="209"/>
    <col min="12794" max="12794" width="39.42578125" style="209" customWidth="1"/>
    <col min="12795" max="12795" width="19" style="209" customWidth="1"/>
    <col min="12796" max="12796" width="24.42578125" style="209" customWidth="1"/>
    <col min="12797" max="12797" width="39.42578125" style="209" customWidth="1"/>
    <col min="12798" max="12798" width="6.42578125" style="209" customWidth="1"/>
    <col min="12799" max="13049" width="11.42578125" style="209"/>
    <col min="13050" max="13050" width="39.42578125" style="209" customWidth="1"/>
    <col min="13051" max="13051" width="19" style="209" customWidth="1"/>
    <col min="13052" max="13052" width="24.42578125" style="209" customWidth="1"/>
    <col min="13053" max="13053" width="39.42578125" style="209" customWidth="1"/>
    <col min="13054" max="13054" width="6.42578125" style="209" customWidth="1"/>
    <col min="13055" max="13305" width="11.42578125" style="209"/>
    <col min="13306" max="13306" width="39.42578125" style="209" customWidth="1"/>
    <col min="13307" max="13307" width="19" style="209" customWidth="1"/>
    <col min="13308" max="13308" width="24.42578125" style="209" customWidth="1"/>
    <col min="13309" max="13309" width="39.42578125" style="209" customWidth="1"/>
    <col min="13310" max="13310" width="6.42578125" style="209" customWidth="1"/>
    <col min="13311" max="13561" width="11.42578125" style="209"/>
    <col min="13562" max="13562" width="39.42578125" style="209" customWidth="1"/>
    <col min="13563" max="13563" width="19" style="209" customWidth="1"/>
    <col min="13564" max="13564" width="24.42578125" style="209" customWidth="1"/>
    <col min="13565" max="13565" width="39.42578125" style="209" customWidth="1"/>
    <col min="13566" max="13566" width="6.42578125" style="209" customWidth="1"/>
    <col min="13567" max="13817" width="11.42578125" style="209"/>
    <col min="13818" max="13818" width="39.42578125" style="209" customWidth="1"/>
    <col min="13819" max="13819" width="19" style="209" customWidth="1"/>
    <col min="13820" max="13820" width="24.42578125" style="209" customWidth="1"/>
    <col min="13821" max="13821" width="39.42578125" style="209" customWidth="1"/>
    <col min="13822" max="13822" width="6.42578125" style="209" customWidth="1"/>
    <col min="13823" max="14073" width="11.42578125" style="209"/>
    <col min="14074" max="14074" width="39.42578125" style="209" customWidth="1"/>
    <col min="14075" max="14075" width="19" style="209" customWidth="1"/>
    <col min="14076" max="14076" width="24.42578125" style="209" customWidth="1"/>
    <col min="14077" max="14077" width="39.42578125" style="209" customWidth="1"/>
    <col min="14078" max="14078" width="6.42578125" style="209" customWidth="1"/>
    <col min="14079" max="14329" width="11.42578125" style="209"/>
    <col min="14330" max="14330" width="39.42578125" style="209" customWidth="1"/>
    <col min="14331" max="14331" width="19" style="209" customWidth="1"/>
    <col min="14332" max="14332" width="24.42578125" style="209" customWidth="1"/>
    <col min="14333" max="14333" width="39.42578125" style="209" customWidth="1"/>
    <col min="14334" max="14334" width="6.42578125" style="209" customWidth="1"/>
    <col min="14335" max="14585" width="11.42578125" style="209"/>
    <col min="14586" max="14586" width="39.42578125" style="209" customWidth="1"/>
    <col min="14587" max="14587" width="19" style="209" customWidth="1"/>
    <col min="14588" max="14588" width="24.42578125" style="209" customWidth="1"/>
    <col min="14589" max="14589" width="39.42578125" style="209" customWidth="1"/>
    <col min="14590" max="14590" width="6.42578125" style="209" customWidth="1"/>
    <col min="14591" max="14841" width="11.42578125" style="209"/>
    <col min="14842" max="14842" width="39.42578125" style="209" customWidth="1"/>
    <col min="14843" max="14843" width="19" style="209" customWidth="1"/>
    <col min="14844" max="14844" width="24.42578125" style="209" customWidth="1"/>
    <col min="14845" max="14845" width="39.42578125" style="209" customWidth="1"/>
    <col min="14846" max="14846" width="6.42578125" style="209" customWidth="1"/>
    <col min="14847" max="15097" width="11.42578125" style="209"/>
    <col min="15098" max="15098" width="39.42578125" style="209" customWidth="1"/>
    <col min="15099" max="15099" width="19" style="209" customWidth="1"/>
    <col min="15100" max="15100" width="24.42578125" style="209" customWidth="1"/>
    <col min="15101" max="15101" width="39.42578125" style="209" customWidth="1"/>
    <col min="15102" max="15102" width="6.42578125" style="209" customWidth="1"/>
    <col min="15103" max="15353" width="11.42578125" style="209"/>
    <col min="15354" max="15354" width="39.42578125" style="209" customWidth="1"/>
    <col min="15355" max="15355" width="19" style="209" customWidth="1"/>
    <col min="15356" max="15356" width="24.42578125" style="209" customWidth="1"/>
    <col min="15357" max="15357" width="39.42578125" style="209" customWidth="1"/>
    <col min="15358" max="15358" width="6.42578125" style="209" customWidth="1"/>
    <col min="15359" max="15609" width="11.42578125" style="209"/>
    <col min="15610" max="15610" width="39.42578125" style="209" customWidth="1"/>
    <col min="15611" max="15611" width="19" style="209" customWidth="1"/>
    <col min="15612" max="15612" width="24.42578125" style="209" customWidth="1"/>
    <col min="15613" max="15613" width="39.42578125" style="209" customWidth="1"/>
    <col min="15614" max="15614" width="6.42578125" style="209" customWidth="1"/>
    <col min="15615" max="15865" width="11.42578125" style="209"/>
    <col min="15866" max="15866" width="39.42578125" style="209" customWidth="1"/>
    <col min="15867" max="15867" width="19" style="209" customWidth="1"/>
    <col min="15868" max="15868" width="24.42578125" style="209" customWidth="1"/>
    <col min="15869" max="15869" width="39.42578125" style="209" customWidth="1"/>
    <col min="15870" max="15870" width="6.42578125" style="209" customWidth="1"/>
    <col min="15871" max="16121" width="11.42578125" style="209"/>
    <col min="16122" max="16122" width="39.42578125" style="209" customWidth="1"/>
    <col min="16123" max="16123" width="19" style="209" customWidth="1"/>
    <col min="16124" max="16124" width="24.42578125" style="209" customWidth="1"/>
    <col min="16125" max="16125" width="39.42578125" style="209" customWidth="1"/>
    <col min="16126" max="16126" width="6.42578125" style="209" customWidth="1"/>
    <col min="16127" max="16384" width="11.42578125" style="209"/>
  </cols>
  <sheetData>
    <row r="1" spans="1:6" ht="24.75" customHeight="1">
      <c r="A1" s="207" t="s">
        <v>0</v>
      </c>
      <c r="B1" s="564" t="s">
        <v>208</v>
      </c>
      <c r="C1" s="564"/>
      <c r="E1" s="208" t="s">
        <v>1</v>
      </c>
    </row>
    <row r="2" spans="1:6" ht="18.95" customHeight="1"/>
    <row r="3" spans="1:6" ht="18.95" customHeight="1">
      <c r="A3" s="765" t="s">
        <v>659</v>
      </c>
      <c r="B3" s="766"/>
      <c r="C3" s="766"/>
      <c r="D3" s="859"/>
      <c r="E3" s="860" t="s">
        <v>658</v>
      </c>
    </row>
    <row r="4" spans="1:6" ht="18.95" customHeight="1">
      <c r="A4" s="765" t="s">
        <v>534</v>
      </c>
      <c r="B4" s="766"/>
      <c r="C4" s="766"/>
      <c r="D4" s="859"/>
      <c r="E4" s="838" t="s">
        <v>535</v>
      </c>
    </row>
    <row r="5" spans="1:6" ht="18.95" customHeight="1">
      <c r="A5" s="765" t="s">
        <v>849</v>
      </c>
      <c r="B5" s="766"/>
      <c r="C5" s="766"/>
      <c r="D5" s="859"/>
      <c r="E5" s="886" t="s">
        <v>848</v>
      </c>
    </row>
    <row r="6" spans="1:6" ht="18.95" customHeight="1">
      <c r="A6" s="765"/>
      <c r="B6" s="766"/>
      <c r="C6" s="766"/>
      <c r="D6" s="859"/>
      <c r="E6" s="838"/>
    </row>
    <row r="7" spans="1:6" ht="18.95" customHeight="1">
      <c r="A7" s="888" t="s">
        <v>869</v>
      </c>
      <c r="B7" s="210"/>
      <c r="C7" s="549" t="s">
        <v>536</v>
      </c>
      <c r="D7" s="565"/>
      <c r="E7" s="914" t="s">
        <v>870</v>
      </c>
    </row>
    <row r="8" spans="1:6" ht="16.5" customHeight="1">
      <c r="A8" s="10"/>
      <c r="B8" s="210"/>
      <c r="C8" s="566" t="s">
        <v>537</v>
      </c>
      <c r="D8" s="565"/>
      <c r="E8" s="11"/>
      <c r="F8" s="512"/>
    </row>
    <row r="9" spans="1:6" ht="13.5" customHeight="1">
      <c r="A9" s="16"/>
      <c r="B9" s="601" t="s">
        <v>538</v>
      </c>
      <c r="C9" s="601" t="s">
        <v>539</v>
      </c>
      <c r="D9" s="228" t="s">
        <v>202</v>
      </c>
      <c r="E9" s="21"/>
      <c r="F9" s="518"/>
    </row>
    <row r="10" spans="1:6">
      <c r="A10" s="16"/>
      <c r="B10" s="704" t="s">
        <v>540</v>
      </c>
      <c r="C10" s="704" t="s">
        <v>541</v>
      </c>
      <c r="D10" s="228" t="s">
        <v>201</v>
      </c>
      <c r="E10" s="16"/>
    </row>
    <row r="11" spans="1:6" ht="18" customHeight="1">
      <c r="A11" s="21" t="s">
        <v>18</v>
      </c>
      <c r="B11" s="178">
        <f>SUM(B12:B19)</f>
        <v>692578</v>
      </c>
      <c r="C11" s="178">
        <f>SUM(C12:C19)</f>
        <v>390378</v>
      </c>
      <c r="D11" s="178">
        <f>B11+C11</f>
        <v>1082956</v>
      </c>
      <c r="E11" s="23" t="s">
        <v>19</v>
      </c>
      <c r="F11" s="279"/>
    </row>
    <row r="12" spans="1:6" ht="18" customHeight="1">
      <c r="A12" s="25" t="s">
        <v>20</v>
      </c>
      <c r="B12" s="567">
        <v>56511</v>
      </c>
      <c r="C12" s="567">
        <v>34042</v>
      </c>
      <c r="D12" s="567">
        <v>90553</v>
      </c>
      <c r="E12" s="27" t="s">
        <v>21</v>
      </c>
      <c r="F12" s="279"/>
    </row>
    <row r="13" spans="1:6" ht="18" customHeight="1">
      <c r="A13" s="25" t="s">
        <v>22</v>
      </c>
      <c r="B13" s="567">
        <v>43327</v>
      </c>
      <c r="C13" s="567">
        <v>73909</v>
      </c>
      <c r="D13" s="567">
        <v>117236</v>
      </c>
      <c r="E13" s="27" t="s">
        <v>23</v>
      </c>
      <c r="F13" s="279"/>
    </row>
    <row r="14" spans="1:6" ht="18" customHeight="1">
      <c r="A14" s="25" t="s">
        <v>24</v>
      </c>
      <c r="B14" s="1052"/>
      <c r="C14" s="567">
        <v>40946</v>
      </c>
      <c r="D14" s="567">
        <v>40946</v>
      </c>
      <c r="E14" s="27" t="s">
        <v>25</v>
      </c>
      <c r="F14" s="279"/>
    </row>
    <row r="15" spans="1:6" ht="18" customHeight="1">
      <c r="A15" s="16" t="s">
        <v>26</v>
      </c>
      <c r="B15" s="567">
        <v>73812</v>
      </c>
      <c r="C15" s="567">
        <v>57496</v>
      </c>
      <c r="D15" s="567">
        <v>131308</v>
      </c>
      <c r="E15" s="27" t="s">
        <v>27</v>
      </c>
      <c r="F15" s="279"/>
    </row>
    <row r="16" spans="1:6" ht="18" customHeight="1">
      <c r="A16" s="16" t="s">
        <v>28</v>
      </c>
      <c r="B16" s="567">
        <v>30262</v>
      </c>
      <c r="C16" s="567">
        <v>74845</v>
      </c>
      <c r="D16" s="567">
        <v>105107</v>
      </c>
      <c r="E16" s="27" t="s">
        <v>29</v>
      </c>
      <c r="F16" s="279"/>
    </row>
    <row r="17" spans="1:6" ht="18" customHeight="1">
      <c r="A17" s="16" t="s">
        <v>30</v>
      </c>
      <c r="B17" s="567">
        <v>258672</v>
      </c>
      <c r="C17" s="567">
        <v>24889</v>
      </c>
      <c r="D17" s="567">
        <v>283561</v>
      </c>
      <c r="E17" s="27" t="s">
        <v>31</v>
      </c>
      <c r="F17" s="279"/>
    </row>
    <row r="18" spans="1:6" ht="18" customHeight="1">
      <c r="A18" s="16" t="s">
        <v>32</v>
      </c>
      <c r="B18" s="567">
        <v>154619</v>
      </c>
      <c r="C18" s="567">
        <v>76677</v>
      </c>
      <c r="D18" s="567">
        <v>231296</v>
      </c>
      <c r="E18" s="27" t="s">
        <v>33</v>
      </c>
      <c r="F18" s="279"/>
    </row>
    <row r="19" spans="1:6" ht="18" customHeight="1">
      <c r="A19" s="16" t="s">
        <v>34</v>
      </c>
      <c r="B19" s="567">
        <v>75375</v>
      </c>
      <c r="C19" s="567">
        <v>7574</v>
      </c>
      <c r="D19" s="567">
        <v>82949</v>
      </c>
      <c r="E19" s="27" t="s">
        <v>35</v>
      </c>
      <c r="F19" s="279"/>
    </row>
    <row r="20" spans="1:6" ht="18" customHeight="1">
      <c r="A20" s="21" t="s">
        <v>36</v>
      </c>
      <c r="B20" s="178">
        <f>SUM(B21:B28)</f>
        <v>623139</v>
      </c>
      <c r="C20" s="178">
        <f>SUM(C21:C28)</f>
        <v>205907</v>
      </c>
      <c r="D20" s="178">
        <f>B20+C20</f>
        <v>829046</v>
      </c>
      <c r="E20" s="28" t="s">
        <v>37</v>
      </c>
      <c r="F20" s="279"/>
    </row>
    <row r="21" spans="1:6" ht="18" customHeight="1">
      <c r="A21" s="25" t="s">
        <v>38</v>
      </c>
      <c r="B21" s="567">
        <v>70384</v>
      </c>
      <c r="C21" s="567">
        <v>44211</v>
      </c>
      <c r="D21" s="567">
        <v>114595</v>
      </c>
      <c r="E21" s="29" t="s">
        <v>39</v>
      </c>
      <c r="F21" s="279"/>
    </row>
    <row r="22" spans="1:6" ht="18" customHeight="1">
      <c r="A22" s="25" t="s">
        <v>40</v>
      </c>
      <c r="B22" s="567">
        <v>36955</v>
      </c>
      <c r="C22" s="567">
        <v>10214</v>
      </c>
      <c r="D22" s="567">
        <v>47169</v>
      </c>
      <c r="E22" s="29" t="s">
        <v>41</v>
      </c>
      <c r="F22" s="279"/>
    </row>
    <row r="23" spans="1:6" ht="18" customHeight="1">
      <c r="A23" s="25" t="s">
        <v>42</v>
      </c>
      <c r="B23" s="567">
        <v>3036</v>
      </c>
      <c r="C23" s="567">
        <v>32758</v>
      </c>
      <c r="D23" s="567">
        <v>35794</v>
      </c>
      <c r="E23" s="29" t="s">
        <v>43</v>
      </c>
      <c r="F23" s="279"/>
    </row>
    <row r="24" spans="1:6" ht="18" customHeight="1">
      <c r="A24" s="25" t="s">
        <v>44</v>
      </c>
      <c r="B24" s="567">
        <v>45512</v>
      </c>
      <c r="C24" s="567">
        <v>21208</v>
      </c>
      <c r="D24" s="567">
        <v>66720</v>
      </c>
      <c r="E24" s="27" t="s">
        <v>45</v>
      </c>
      <c r="F24" s="279"/>
    </row>
    <row r="25" spans="1:6" ht="18" customHeight="1">
      <c r="A25" s="25" t="s">
        <v>46</v>
      </c>
      <c r="B25" s="567">
        <v>47466</v>
      </c>
      <c r="C25" s="567">
        <v>25154</v>
      </c>
      <c r="D25" s="567">
        <v>72620</v>
      </c>
      <c r="E25" s="29" t="s">
        <v>47</v>
      </c>
      <c r="F25" s="279"/>
    </row>
    <row r="26" spans="1:6" ht="18" customHeight="1">
      <c r="A26" s="25" t="s">
        <v>48</v>
      </c>
      <c r="B26" s="567">
        <v>114344</v>
      </c>
      <c r="C26" s="567">
        <v>37268</v>
      </c>
      <c r="D26" s="567">
        <v>151612</v>
      </c>
      <c r="E26" s="29" t="s">
        <v>49</v>
      </c>
      <c r="F26" s="279"/>
    </row>
    <row r="27" spans="1:6" ht="18" customHeight="1">
      <c r="A27" s="25" t="s">
        <v>50</v>
      </c>
      <c r="B27" s="567">
        <v>243205</v>
      </c>
      <c r="C27" s="567">
        <v>25282</v>
      </c>
      <c r="D27" s="567">
        <v>268487</v>
      </c>
      <c r="E27" s="29" t="s">
        <v>51</v>
      </c>
      <c r="F27" s="279"/>
    </row>
    <row r="28" spans="1:6" ht="18" customHeight="1">
      <c r="A28" s="25" t="s">
        <v>52</v>
      </c>
      <c r="B28" s="567">
        <v>62237</v>
      </c>
      <c r="C28" s="567">
        <v>9812</v>
      </c>
      <c r="D28" s="567">
        <v>72049</v>
      </c>
      <c r="E28" s="29" t="s">
        <v>53</v>
      </c>
      <c r="F28" s="279"/>
    </row>
    <row r="29" spans="1:6" ht="18" customHeight="1">
      <c r="A29" s="21" t="s">
        <v>54</v>
      </c>
      <c r="B29" s="178">
        <f>SUM(B30:B38)</f>
        <v>1839278</v>
      </c>
      <c r="C29" s="178">
        <f>SUM(C30:C38)</f>
        <v>679077</v>
      </c>
      <c r="D29" s="178">
        <f>B29+C29</f>
        <v>2518355</v>
      </c>
      <c r="E29" s="23" t="s">
        <v>55</v>
      </c>
      <c r="F29" s="279"/>
    </row>
    <row r="30" spans="1:6" ht="18" customHeight="1">
      <c r="A30" s="30" t="s">
        <v>56</v>
      </c>
      <c r="B30" s="567">
        <v>543676</v>
      </c>
      <c r="C30" s="567">
        <v>102531</v>
      </c>
      <c r="D30" s="567">
        <v>646207</v>
      </c>
      <c r="E30" s="27" t="s">
        <v>57</v>
      </c>
      <c r="F30" s="279"/>
    </row>
    <row r="31" spans="1:6" ht="18" customHeight="1">
      <c r="A31" s="31" t="s">
        <v>58</v>
      </c>
      <c r="B31" s="567">
        <v>14892</v>
      </c>
      <c r="C31" s="567">
        <v>12712</v>
      </c>
      <c r="D31" s="567">
        <v>27604</v>
      </c>
      <c r="E31" s="27" t="s">
        <v>59</v>
      </c>
      <c r="F31" s="279"/>
    </row>
    <row r="32" spans="1:6" ht="18" customHeight="1">
      <c r="A32" s="30" t="s">
        <v>60</v>
      </c>
      <c r="B32" s="567">
        <v>136076</v>
      </c>
      <c r="C32" s="567">
        <v>120612</v>
      </c>
      <c r="D32" s="567">
        <v>256688</v>
      </c>
      <c r="E32" s="27" t="s">
        <v>61</v>
      </c>
      <c r="F32" s="279"/>
    </row>
    <row r="33" spans="1:6" ht="18" customHeight="1">
      <c r="A33" s="25" t="s">
        <v>62</v>
      </c>
      <c r="B33" s="567">
        <v>708759</v>
      </c>
      <c r="C33" s="567">
        <v>28195</v>
      </c>
      <c r="D33" s="567">
        <v>736954</v>
      </c>
      <c r="E33" s="27" t="s">
        <v>63</v>
      </c>
      <c r="F33" s="279"/>
    </row>
    <row r="34" spans="1:6" ht="18" customHeight="1">
      <c r="A34" s="31" t="s">
        <v>64</v>
      </c>
      <c r="B34" s="567">
        <v>52628</v>
      </c>
      <c r="C34" s="567">
        <v>68725</v>
      </c>
      <c r="D34" s="567">
        <v>121353</v>
      </c>
      <c r="E34" s="27" t="s">
        <v>797</v>
      </c>
      <c r="F34" s="279"/>
    </row>
    <row r="35" spans="1:6" ht="18" customHeight="1">
      <c r="A35" s="25" t="s">
        <v>65</v>
      </c>
      <c r="B35" s="567">
        <v>138408</v>
      </c>
      <c r="C35" s="567">
        <v>79946</v>
      </c>
      <c r="D35" s="567">
        <v>218354</v>
      </c>
      <c r="E35" s="27" t="s">
        <v>66</v>
      </c>
      <c r="F35" s="279"/>
    </row>
    <row r="36" spans="1:6" ht="18" customHeight="1">
      <c r="A36" s="25" t="s">
        <v>67</v>
      </c>
      <c r="B36" s="567">
        <v>43273</v>
      </c>
      <c r="C36" s="567">
        <v>107855</v>
      </c>
      <c r="D36" s="567">
        <v>151128</v>
      </c>
      <c r="E36" s="27" t="s">
        <v>68</v>
      </c>
      <c r="F36" s="279"/>
    </row>
    <row r="37" spans="1:6" ht="18" customHeight="1">
      <c r="A37" s="25" t="s">
        <v>69</v>
      </c>
      <c r="B37" s="567">
        <v>148348</v>
      </c>
      <c r="C37" s="567">
        <v>53791</v>
      </c>
      <c r="D37" s="567">
        <v>202139</v>
      </c>
      <c r="E37" s="27" t="s">
        <v>70</v>
      </c>
      <c r="F37" s="279"/>
    </row>
    <row r="38" spans="1:6" ht="18" customHeight="1">
      <c r="A38" s="25" t="s">
        <v>71</v>
      </c>
      <c r="B38" s="567">
        <v>53218</v>
      </c>
      <c r="C38" s="567">
        <v>104710</v>
      </c>
      <c r="D38" s="567">
        <v>157928</v>
      </c>
      <c r="E38" s="27" t="s">
        <v>72</v>
      </c>
      <c r="F38" s="279"/>
    </row>
    <row r="39" spans="1:6" ht="18" customHeight="1">
      <c r="A39" s="32" t="s">
        <v>73</v>
      </c>
      <c r="B39" s="178">
        <f>SUM(B40:B46)</f>
        <v>2050514</v>
      </c>
      <c r="C39" s="178">
        <f>SUM(C40:C46)</f>
        <v>493346</v>
      </c>
      <c r="D39" s="178">
        <f>B39+C39</f>
        <v>2543860</v>
      </c>
      <c r="E39" s="23" t="s">
        <v>74</v>
      </c>
      <c r="F39" s="279"/>
    </row>
    <row r="40" spans="1:6" ht="18" customHeight="1">
      <c r="A40" s="30" t="s">
        <v>75</v>
      </c>
      <c r="B40" s="567">
        <v>273718</v>
      </c>
      <c r="C40" s="567">
        <v>117752</v>
      </c>
      <c r="D40" s="567">
        <v>391470</v>
      </c>
      <c r="E40" s="29" t="s">
        <v>76</v>
      </c>
      <c r="F40" s="279"/>
    </row>
    <row r="41" spans="1:6" ht="18" customHeight="1">
      <c r="A41" s="30" t="s">
        <v>77</v>
      </c>
      <c r="B41" s="567">
        <v>128186</v>
      </c>
      <c r="C41" s="567">
        <v>162141</v>
      </c>
      <c r="D41" s="567">
        <v>290327</v>
      </c>
      <c r="E41" s="27" t="s">
        <v>78</v>
      </c>
      <c r="F41" s="279"/>
    </row>
    <row r="42" spans="1:6" ht="18" customHeight="1">
      <c r="A42" s="30" t="s">
        <v>79</v>
      </c>
      <c r="B42" s="567">
        <v>338939</v>
      </c>
      <c r="C42" s="1052"/>
      <c r="D42" s="567">
        <v>338939</v>
      </c>
      <c r="E42" s="27" t="s">
        <v>80</v>
      </c>
      <c r="F42" s="279"/>
    </row>
    <row r="43" spans="1:6" ht="18" customHeight="1">
      <c r="A43" s="30" t="s">
        <v>81</v>
      </c>
      <c r="B43" s="567">
        <v>707907</v>
      </c>
      <c r="C43" s="567">
        <v>9944</v>
      </c>
      <c r="D43" s="567">
        <v>717851</v>
      </c>
      <c r="E43" s="27" t="s">
        <v>82</v>
      </c>
      <c r="F43" s="279"/>
    </row>
    <row r="44" spans="1:6" ht="18" customHeight="1">
      <c r="A44" s="30" t="s">
        <v>83</v>
      </c>
      <c r="B44" s="567">
        <v>85183</v>
      </c>
      <c r="C44" s="567">
        <v>81093</v>
      </c>
      <c r="D44" s="567">
        <v>166276</v>
      </c>
      <c r="E44" s="29" t="s">
        <v>84</v>
      </c>
      <c r="F44" s="279"/>
    </row>
    <row r="45" spans="1:6" ht="18" customHeight="1">
      <c r="A45" s="30" t="s">
        <v>85</v>
      </c>
      <c r="B45" s="567">
        <v>58633</v>
      </c>
      <c r="C45" s="567">
        <v>62005</v>
      </c>
      <c r="D45" s="567">
        <v>120638</v>
      </c>
      <c r="E45" s="29" t="s">
        <v>86</v>
      </c>
      <c r="F45" s="279"/>
    </row>
    <row r="46" spans="1:6" ht="18" customHeight="1">
      <c r="A46" s="30" t="s">
        <v>87</v>
      </c>
      <c r="B46" s="567">
        <v>457948</v>
      </c>
      <c r="C46" s="567">
        <v>60411</v>
      </c>
      <c r="D46" s="567">
        <v>518359</v>
      </c>
      <c r="E46" s="27" t="s">
        <v>88</v>
      </c>
      <c r="F46" s="279"/>
    </row>
    <row r="47" spans="1:6" ht="18" customHeight="1">
      <c r="A47" s="33" t="s">
        <v>89</v>
      </c>
      <c r="B47" s="178">
        <f>SUM(B48:B52)</f>
        <v>398105</v>
      </c>
      <c r="C47" s="178">
        <f>SUM(C48:C52)</f>
        <v>466191</v>
      </c>
      <c r="D47" s="178">
        <f>B47+C47</f>
        <v>864296</v>
      </c>
      <c r="E47" s="23" t="s">
        <v>90</v>
      </c>
      <c r="F47" s="279"/>
    </row>
    <row r="48" spans="1:6" ht="18" customHeight="1">
      <c r="A48" s="25" t="s">
        <v>91</v>
      </c>
      <c r="B48" s="567">
        <v>67018</v>
      </c>
      <c r="C48" s="567">
        <v>135507</v>
      </c>
      <c r="D48" s="567">
        <v>202525</v>
      </c>
      <c r="E48" s="27" t="s">
        <v>92</v>
      </c>
      <c r="F48" s="279"/>
    </row>
    <row r="49" spans="1:6" ht="18" customHeight="1">
      <c r="A49" s="30" t="s">
        <v>93</v>
      </c>
      <c r="B49" s="567">
        <v>109373</v>
      </c>
      <c r="C49" s="567">
        <v>105398</v>
      </c>
      <c r="D49" s="567">
        <v>214771</v>
      </c>
      <c r="E49" s="27" t="s">
        <v>94</v>
      </c>
      <c r="F49" s="279"/>
    </row>
    <row r="50" spans="1:6" ht="18" customHeight="1">
      <c r="A50" s="30" t="s">
        <v>95</v>
      </c>
      <c r="B50" s="567">
        <v>61154</v>
      </c>
      <c r="C50" s="567">
        <v>74791</v>
      </c>
      <c r="D50" s="567">
        <v>135945</v>
      </c>
      <c r="E50" s="27" t="s">
        <v>96</v>
      </c>
      <c r="F50" s="279"/>
    </row>
    <row r="51" spans="1:6" ht="18" customHeight="1">
      <c r="A51" s="30" t="s">
        <v>97</v>
      </c>
      <c r="B51" s="567">
        <v>51748</v>
      </c>
      <c r="C51" s="567">
        <v>67106</v>
      </c>
      <c r="D51" s="567">
        <v>118854</v>
      </c>
      <c r="E51" s="27" t="s">
        <v>98</v>
      </c>
      <c r="F51" s="279"/>
    </row>
    <row r="52" spans="1:6" ht="18" customHeight="1">
      <c r="A52" s="30" t="s">
        <v>99</v>
      </c>
      <c r="B52" s="567">
        <v>108812</v>
      </c>
      <c r="C52" s="567">
        <v>83389</v>
      </c>
      <c r="D52" s="567">
        <v>192201</v>
      </c>
      <c r="E52" s="29" t="s">
        <v>100</v>
      </c>
      <c r="F52" s="279"/>
    </row>
    <row r="53" spans="1:6" ht="14.1" customHeight="1">
      <c r="D53" s="222"/>
    </row>
    <row r="54" spans="1:6" ht="14.1" customHeight="1"/>
    <row r="55" spans="1:6" ht="14.1" customHeight="1"/>
    <row r="56" spans="1:6" ht="12.75" customHeight="1"/>
    <row r="57" spans="1:6" ht="12.75" customHeight="1"/>
    <row r="58" spans="1:6" ht="6.95" customHeight="1"/>
    <row r="59" spans="1:6" ht="12.75" customHeight="1"/>
    <row r="60" spans="1:6" ht="12.75" customHeight="1"/>
    <row r="61" spans="1:6" ht="22.5">
      <c r="A61" s="207" t="s">
        <v>0</v>
      </c>
      <c r="B61" s="242" t="s">
        <v>208</v>
      </c>
      <c r="C61" s="242"/>
      <c r="D61" s="209"/>
      <c r="E61" s="208" t="s">
        <v>1</v>
      </c>
    </row>
    <row r="62" spans="1:6">
      <c r="B62" s="209"/>
      <c r="C62" s="209"/>
      <c r="D62" s="209"/>
    </row>
    <row r="63" spans="1:6" ht="20.25">
      <c r="A63" s="765" t="s">
        <v>844</v>
      </c>
      <c r="B63" s="766"/>
      <c r="C63" s="766"/>
      <c r="D63" s="769"/>
      <c r="E63" s="860" t="s">
        <v>658</v>
      </c>
    </row>
    <row r="64" spans="1:6" ht="20.25">
      <c r="A64" s="765" t="s">
        <v>542</v>
      </c>
      <c r="B64" s="767"/>
      <c r="C64" s="767"/>
      <c r="D64" s="769"/>
      <c r="E64" s="838" t="s">
        <v>543</v>
      </c>
    </row>
    <row r="65" spans="1:5" ht="20.25">
      <c r="A65" s="765" t="s">
        <v>739</v>
      </c>
      <c r="B65" s="769"/>
      <c r="C65" s="769"/>
      <c r="D65" s="769"/>
      <c r="E65" s="886" t="s">
        <v>847</v>
      </c>
    </row>
    <row r="66" spans="1:5" ht="20.25">
      <c r="A66" s="765"/>
      <c r="B66" s="769"/>
      <c r="C66" s="769"/>
      <c r="D66" s="769"/>
      <c r="E66" s="890"/>
    </row>
    <row r="67" spans="1:5" ht="17.25" customHeight="1">
      <c r="A67" s="888" t="s">
        <v>869</v>
      </c>
      <c r="B67" s="210"/>
      <c r="C67" s="549" t="s">
        <v>536</v>
      </c>
      <c r="D67" s="565"/>
      <c r="E67" s="914" t="s">
        <v>870</v>
      </c>
    </row>
    <row r="68" spans="1:5" ht="18.75">
      <c r="A68" s="10"/>
      <c r="B68" s="210"/>
      <c r="C68" s="566" t="s">
        <v>537</v>
      </c>
      <c r="D68" s="565"/>
      <c r="E68" s="11"/>
    </row>
    <row r="69" spans="1:5">
      <c r="A69" s="16"/>
      <c r="B69" s="601" t="s">
        <v>538</v>
      </c>
      <c r="C69" s="601" t="s">
        <v>539</v>
      </c>
      <c r="D69" s="228" t="s">
        <v>202</v>
      </c>
      <c r="E69" s="21"/>
    </row>
    <row r="70" spans="1:5">
      <c r="A70" s="16"/>
      <c r="B70" s="704" t="s">
        <v>540</v>
      </c>
      <c r="C70" s="704" t="s">
        <v>541</v>
      </c>
      <c r="D70" s="228" t="s">
        <v>201</v>
      </c>
      <c r="E70" s="16"/>
    </row>
    <row r="71" spans="1:5">
      <c r="A71" s="16"/>
      <c r="B71" s="16"/>
      <c r="C71" s="16"/>
      <c r="D71" s="16"/>
      <c r="E71" s="16"/>
    </row>
    <row r="72" spans="1:5" ht="14.25">
      <c r="A72" s="32" t="s">
        <v>101</v>
      </c>
      <c r="B72" s="568">
        <f>SUM(B73:B88)</f>
        <v>3009223</v>
      </c>
      <c r="C72" s="568">
        <f>SUM(C73:C88)</f>
        <v>550471</v>
      </c>
      <c r="D72" s="568">
        <f>SUM(D73:D88)</f>
        <v>3559694</v>
      </c>
      <c r="E72" s="150" t="s">
        <v>102</v>
      </c>
    </row>
    <row r="73" spans="1:5">
      <c r="A73" s="982" t="s">
        <v>726</v>
      </c>
      <c r="B73" s="569">
        <v>232726</v>
      </c>
      <c r="C73" s="992"/>
      <c r="D73" s="569">
        <v>232726</v>
      </c>
      <c r="E73" s="762" t="s">
        <v>115</v>
      </c>
    </row>
    <row r="74" spans="1:5">
      <c r="A74" s="982" t="s">
        <v>725</v>
      </c>
      <c r="B74" s="569">
        <v>245424</v>
      </c>
      <c r="C74" s="992"/>
      <c r="D74" s="569">
        <v>245424</v>
      </c>
      <c r="E74" s="762" t="s">
        <v>111</v>
      </c>
    </row>
    <row r="75" spans="1:5">
      <c r="A75" s="982" t="s">
        <v>692</v>
      </c>
      <c r="B75" s="569">
        <v>200499</v>
      </c>
      <c r="C75" s="992"/>
      <c r="D75" s="569">
        <v>200499</v>
      </c>
      <c r="E75" s="762" t="s">
        <v>738</v>
      </c>
    </row>
    <row r="76" spans="1:5">
      <c r="A76" s="982" t="s">
        <v>693</v>
      </c>
      <c r="B76" s="569">
        <v>202273</v>
      </c>
      <c r="C76" s="992"/>
      <c r="D76" s="569">
        <v>202273</v>
      </c>
      <c r="E76" s="762" t="s">
        <v>119</v>
      </c>
    </row>
    <row r="77" spans="1:5" ht="15">
      <c r="A77" s="984" t="s">
        <v>694</v>
      </c>
      <c r="B77" s="723">
        <v>91823</v>
      </c>
      <c r="C77" s="723">
        <v>68046</v>
      </c>
      <c r="D77" s="723">
        <v>159869</v>
      </c>
      <c r="E77" s="763" t="s">
        <v>104</v>
      </c>
    </row>
    <row r="78" spans="1:5" ht="15">
      <c r="A78" s="984" t="s">
        <v>695</v>
      </c>
      <c r="B78" s="723">
        <v>191742</v>
      </c>
      <c r="C78" s="723">
        <v>78984</v>
      </c>
      <c r="D78" s="723">
        <v>270726</v>
      </c>
      <c r="E78" s="763" t="s">
        <v>106</v>
      </c>
    </row>
    <row r="79" spans="1:5" ht="15">
      <c r="A79" s="982" t="s">
        <v>696</v>
      </c>
      <c r="B79" s="569">
        <v>317560</v>
      </c>
      <c r="C79" s="992"/>
      <c r="D79" s="569">
        <v>317560</v>
      </c>
      <c r="E79" s="763" t="s">
        <v>108</v>
      </c>
    </row>
    <row r="80" spans="1:5" ht="15">
      <c r="A80" s="984" t="s">
        <v>697</v>
      </c>
      <c r="B80" s="723">
        <v>134286</v>
      </c>
      <c r="C80" s="723">
        <v>159589</v>
      </c>
      <c r="D80" s="723">
        <v>293875</v>
      </c>
      <c r="E80" s="763" t="s">
        <v>122</v>
      </c>
    </row>
    <row r="81" spans="1:5">
      <c r="A81" s="982" t="s">
        <v>698</v>
      </c>
      <c r="B81" s="569">
        <v>205812</v>
      </c>
      <c r="C81" s="992"/>
      <c r="D81" s="569">
        <v>205812</v>
      </c>
      <c r="E81" s="762" t="s">
        <v>113</v>
      </c>
    </row>
    <row r="82" spans="1:5" ht="15">
      <c r="A82" s="984" t="s">
        <v>723</v>
      </c>
      <c r="B82" s="723">
        <v>107751</v>
      </c>
      <c r="C82" s="723">
        <v>51278</v>
      </c>
      <c r="D82" s="723">
        <v>159029</v>
      </c>
      <c r="E82" s="763" t="s">
        <v>124</v>
      </c>
    </row>
    <row r="83" spans="1:5" ht="15">
      <c r="A83" s="984" t="s">
        <v>724</v>
      </c>
      <c r="B83" s="723">
        <v>133517</v>
      </c>
      <c r="C83" s="723">
        <v>34338</v>
      </c>
      <c r="D83" s="723">
        <v>167855</v>
      </c>
      <c r="E83" s="763" t="s">
        <v>126</v>
      </c>
    </row>
    <row r="84" spans="1:5">
      <c r="A84" s="982" t="s">
        <v>701</v>
      </c>
      <c r="B84" s="569">
        <v>191458</v>
      </c>
      <c r="C84" s="992"/>
      <c r="D84" s="569">
        <v>191458</v>
      </c>
      <c r="E84" s="762" t="s">
        <v>689</v>
      </c>
    </row>
    <row r="85" spans="1:5" ht="15">
      <c r="A85" s="984" t="s">
        <v>702</v>
      </c>
      <c r="B85" s="723">
        <v>213688</v>
      </c>
      <c r="C85" s="1034" t="s">
        <v>221</v>
      </c>
      <c r="D85" s="723">
        <v>213688</v>
      </c>
      <c r="E85" s="763" t="s">
        <v>128</v>
      </c>
    </row>
    <row r="86" spans="1:5" ht="15">
      <c r="A86" s="984" t="s">
        <v>703</v>
      </c>
      <c r="B86" s="723">
        <v>94912</v>
      </c>
      <c r="C86" s="723">
        <v>113124</v>
      </c>
      <c r="D86" s="723">
        <v>208036</v>
      </c>
      <c r="E86" s="763" t="s">
        <v>130</v>
      </c>
    </row>
    <row r="87" spans="1:5" ht="15">
      <c r="A87" s="982" t="s">
        <v>704</v>
      </c>
      <c r="B87" s="569">
        <v>50719</v>
      </c>
      <c r="C87" s="569">
        <v>45112</v>
      </c>
      <c r="D87" s="569">
        <v>95831</v>
      </c>
      <c r="E87" s="763" t="s">
        <v>132</v>
      </c>
    </row>
    <row r="88" spans="1:5">
      <c r="A88" s="982" t="s">
        <v>705</v>
      </c>
      <c r="B88" s="569">
        <v>395033</v>
      </c>
      <c r="C88" s="567"/>
      <c r="D88" s="569">
        <v>395033</v>
      </c>
      <c r="E88" s="762" t="s">
        <v>117</v>
      </c>
    </row>
    <row r="89" spans="1:5" ht="14.25">
      <c r="A89" s="33" t="s">
        <v>133</v>
      </c>
      <c r="B89" s="568">
        <f>SUM(B90:B97)</f>
        <v>1149221</v>
      </c>
      <c r="C89" s="568">
        <f>SUM(C90:C97)</f>
        <v>731015</v>
      </c>
      <c r="D89" s="568">
        <f>SUM(D90:D97)</f>
        <v>1880236</v>
      </c>
      <c r="E89" s="59" t="s">
        <v>134</v>
      </c>
    </row>
    <row r="90" spans="1:5" ht="15">
      <c r="A90" s="159" t="s">
        <v>135</v>
      </c>
      <c r="B90" s="569">
        <v>48113</v>
      </c>
      <c r="C90" s="569">
        <v>86952</v>
      </c>
      <c r="D90" s="569">
        <v>135065</v>
      </c>
      <c r="E90" s="58" t="s">
        <v>136</v>
      </c>
    </row>
    <row r="91" spans="1:5" ht="15">
      <c r="A91" s="159" t="s">
        <v>137</v>
      </c>
      <c r="B91" s="569">
        <v>31273</v>
      </c>
      <c r="C91" s="569">
        <v>87763</v>
      </c>
      <c r="D91" s="569">
        <v>119036</v>
      </c>
      <c r="E91" s="58" t="s">
        <v>138</v>
      </c>
    </row>
    <row r="92" spans="1:5" ht="15">
      <c r="A92" s="159" t="s">
        <v>139</v>
      </c>
      <c r="B92" s="569">
        <v>146353</v>
      </c>
      <c r="C92" s="569">
        <v>141939</v>
      </c>
      <c r="D92" s="569">
        <v>288292</v>
      </c>
      <c r="E92" s="58" t="s">
        <v>140</v>
      </c>
    </row>
    <row r="93" spans="1:5" ht="15">
      <c r="A93" s="159" t="s">
        <v>141</v>
      </c>
      <c r="B93" s="569">
        <v>86864</v>
      </c>
      <c r="C93" s="569">
        <v>36501</v>
      </c>
      <c r="D93" s="569">
        <v>123365</v>
      </c>
      <c r="E93" s="58" t="s">
        <v>142</v>
      </c>
    </row>
    <row r="94" spans="1:5" ht="15">
      <c r="A94" s="159" t="s">
        <v>143</v>
      </c>
      <c r="B94" s="569">
        <v>520696</v>
      </c>
      <c r="C94" s="569">
        <v>110190</v>
      </c>
      <c r="D94" s="569">
        <v>630886</v>
      </c>
      <c r="E94" s="58" t="s">
        <v>144</v>
      </c>
    </row>
    <row r="95" spans="1:5" ht="15">
      <c r="A95" s="159" t="s">
        <v>145</v>
      </c>
      <c r="B95" s="569">
        <v>54447</v>
      </c>
      <c r="C95" s="569">
        <v>83884</v>
      </c>
      <c r="D95" s="569">
        <v>138331</v>
      </c>
      <c r="E95" s="58" t="s">
        <v>146</v>
      </c>
    </row>
    <row r="96" spans="1:5" ht="15">
      <c r="A96" s="159" t="s">
        <v>147</v>
      </c>
      <c r="B96" s="569">
        <v>166023</v>
      </c>
      <c r="C96" s="569">
        <v>129601</v>
      </c>
      <c r="D96" s="569">
        <v>295624</v>
      </c>
      <c r="E96" s="58" t="s">
        <v>817</v>
      </c>
    </row>
    <row r="97" spans="1:5" ht="15">
      <c r="A97" s="159" t="s">
        <v>148</v>
      </c>
      <c r="B97" s="569">
        <v>95452</v>
      </c>
      <c r="C97" s="569">
        <v>54185</v>
      </c>
      <c r="D97" s="569">
        <v>149637</v>
      </c>
      <c r="E97" s="58" t="s">
        <v>149</v>
      </c>
    </row>
    <row r="98" spans="1:5" ht="14.25">
      <c r="A98" s="33" t="s">
        <v>150</v>
      </c>
      <c r="B98" s="568">
        <f>SUM(B99:B103)</f>
        <v>201507</v>
      </c>
      <c r="C98" s="568">
        <f>SUM(C99:C103)</f>
        <v>141455</v>
      </c>
      <c r="D98" s="568">
        <f>SUM(D99:D103)</f>
        <v>342962</v>
      </c>
      <c r="E98" s="150" t="s">
        <v>151</v>
      </c>
    </row>
    <row r="99" spans="1:5" ht="15">
      <c r="A99" s="159" t="s">
        <v>152</v>
      </c>
      <c r="B99" s="569">
        <v>64779</v>
      </c>
      <c r="C99" s="569">
        <v>30871</v>
      </c>
      <c r="D99" s="569">
        <v>95650</v>
      </c>
      <c r="E99" s="58" t="s">
        <v>153</v>
      </c>
    </row>
    <row r="100" spans="1:5" ht="15">
      <c r="A100" s="159" t="s">
        <v>154</v>
      </c>
      <c r="B100" s="569">
        <v>28494</v>
      </c>
      <c r="C100" s="569">
        <v>24175</v>
      </c>
      <c r="D100" s="569">
        <v>52669</v>
      </c>
      <c r="E100" s="58" t="s">
        <v>155</v>
      </c>
    </row>
    <row r="101" spans="1:5" ht="15">
      <c r="A101" s="159" t="s">
        <v>156</v>
      </c>
      <c r="B101" s="569">
        <v>54206</v>
      </c>
      <c r="C101" s="569">
        <v>27011</v>
      </c>
      <c r="D101" s="569">
        <v>81217</v>
      </c>
      <c r="E101" s="58" t="s">
        <v>157</v>
      </c>
    </row>
    <row r="102" spans="1:5" ht="15">
      <c r="A102" s="159" t="s">
        <v>158</v>
      </c>
      <c r="B102" s="569">
        <v>26364</v>
      </c>
      <c r="C102" s="569">
        <v>17053</v>
      </c>
      <c r="D102" s="569">
        <v>43417</v>
      </c>
      <c r="E102" s="58" t="s">
        <v>159</v>
      </c>
    </row>
    <row r="103" spans="1:5" ht="15">
      <c r="A103" s="159" t="s">
        <v>160</v>
      </c>
      <c r="B103" s="569">
        <v>27664</v>
      </c>
      <c r="C103" s="569">
        <v>42345</v>
      </c>
      <c r="D103" s="569">
        <v>70009</v>
      </c>
      <c r="E103" s="58" t="s">
        <v>161</v>
      </c>
    </row>
    <row r="104" spans="1:5" ht="14.25">
      <c r="A104" s="33" t="s">
        <v>162</v>
      </c>
      <c r="B104" s="568">
        <f>SUM(B105:B110)</f>
        <v>403585</v>
      </c>
      <c r="C104" s="568">
        <f>SUM(C105:C110)</f>
        <v>328419</v>
      </c>
      <c r="D104" s="568">
        <f>SUM(D105:D110)</f>
        <v>732004</v>
      </c>
      <c r="E104" s="59" t="s">
        <v>163</v>
      </c>
    </row>
    <row r="105" spans="1:5" ht="15">
      <c r="A105" s="159" t="s">
        <v>164</v>
      </c>
      <c r="B105" s="569">
        <v>135517</v>
      </c>
      <c r="C105" s="569">
        <v>53916</v>
      </c>
      <c r="D105" s="569">
        <v>189433</v>
      </c>
      <c r="E105" s="58" t="s">
        <v>165</v>
      </c>
    </row>
    <row r="106" spans="1:5" ht="15">
      <c r="A106" s="159" t="s">
        <v>166</v>
      </c>
      <c r="B106" s="569">
        <v>32144</v>
      </c>
      <c r="C106" s="569">
        <v>93022</v>
      </c>
      <c r="D106" s="569">
        <v>125166</v>
      </c>
      <c r="E106" s="58" t="s">
        <v>167</v>
      </c>
    </row>
    <row r="107" spans="1:5" ht="15">
      <c r="A107" s="159" t="s">
        <v>168</v>
      </c>
      <c r="B107" s="569">
        <v>76345</v>
      </c>
      <c r="C107" s="569">
        <v>9373</v>
      </c>
      <c r="D107" s="569">
        <v>85718</v>
      </c>
      <c r="E107" s="58" t="s">
        <v>169</v>
      </c>
    </row>
    <row r="108" spans="1:5" ht="15">
      <c r="A108" s="159" t="s">
        <v>170</v>
      </c>
      <c r="B108" s="569">
        <v>96978</v>
      </c>
      <c r="C108" s="569">
        <v>131566</v>
      </c>
      <c r="D108" s="569">
        <v>228544</v>
      </c>
      <c r="E108" s="58" t="s">
        <v>171</v>
      </c>
    </row>
    <row r="109" spans="1:5" ht="15">
      <c r="A109" s="159" t="s">
        <v>172</v>
      </c>
      <c r="B109" s="569">
        <v>32394</v>
      </c>
      <c r="C109" s="569">
        <v>27616</v>
      </c>
      <c r="D109" s="569">
        <v>60010</v>
      </c>
      <c r="E109" s="58" t="s">
        <v>173</v>
      </c>
    </row>
    <row r="110" spans="1:5" ht="15">
      <c r="A110" s="159" t="s">
        <v>174</v>
      </c>
      <c r="B110" s="569">
        <v>30207</v>
      </c>
      <c r="C110" s="569">
        <v>12926</v>
      </c>
      <c r="D110" s="569">
        <v>43133</v>
      </c>
      <c r="E110" s="58" t="s">
        <v>175</v>
      </c>
    </row>
    <row r="111" spans="1:5" ht="14.25">
      <c r="A111" s="21" t="s">
        <v>176</v>
      </c>
      <c r="B111" s="568">
        <f>SUM(B112:B115)</f>
        <v>134850</v>
      </c>
      <c r="C111" s="568">
        <f>SUM(C112:C115)</f>
        <v>33985</v>
      </c>
      <c r="D111" s="568">
        <f>SUM(D112:D115)</f>
        <v>168835</v>
      </c>
      <c r="E111" s="59" t="s">
        <v>177</v>
      </c>
    </row>
    <row r="112" spans="1:5" ht="15">
      <c r="A112" s="159" t="s">
        <v>178</v>
      </c>
      <c r="B112" s="569">
        <v>13631</v>
      </c>
      <c r="C112" s="569">
        <v>5928</v>
      </c>
      <c r="D112" s="569">
        <v>19559</v>
      </c>
      <c r="E112" s="58" t="s">
        <v>179</v>
      </c>
    </row>
    <row r="113" spans="1:5" ht="15">
      <c r="A113" s="159" t="s">
        <v>180</v>
      </c>
      <c r="B113" s="569">
        <v>51996</v>
      </c>
      <c r="C113" s="569">
        <v>14314</v>
      </c>
      <c r="D113" s="569">
        <v>66310</v>
      </c>
      <c r="E113" s="58" t="s">
        <v>181</v>
      </c>
    </row>
    <row r="114" spans="1:5" ht="15">
      <c r="A114" s="159" t="s">
        <v>182</v>
      </c>
      <c r="B114" s="569">
        <v>1003</v>
      </c>
      <c r="C114" s="569">
        <v>12783</v>
      </c>
      <c r="D114" s="569">
        <v>13786</v>
      </c>
      <c r="E114" s="58" t="s">
        <v>183</v>
      </c>
    </row>
    <row r="115" spans="1:5" ht="15">
      <c r="A115" s="159" t="s">
        <v>184</v>
      </c>
      <c r="B115" s="569">
        <v>68220</v>
      </c>
      <c r="C115" s="569">
        <v>960</v>
      </c>
      <c r="D115" s="569">
        <v>69180</v>
      </c>
      <c r="E115" s="58" t="s">
        <v>185</v>
      </c>
    </row>
    <row r="116" spans="1:5" ht="14.25">
      <c r="A116" s="32" t="s">
        <v>186</v>
      </c>
      <c r="B116" s="568">
        <f>SUM(B117:B120)</f>
        <v>134821</v>
      </c>
      <c r="C116" s="568">
        <f>SUM(C117:C120)</f>
        <v>12301</v>
      </c>
      <c r="D116" s="568">
        <f>SUM(D117:D120)</f>
        <v>147122</v>
      </c>
      <c r="E116" s="59" t="s">
        <v>187</v>
      </c>
    </row>
    <row r="117" spans="1:5" ht="15">
      <c r="A117" s="159" t="s">
        <v>188</v>
      </c>
      <c r="B117" s="569">
        <v>4039</v>
      </c>
      <c r="C117" s="569">
        <v>371</v>
      </c>
      <c r="D117" s="569">
        <v>4410</v>
      </c>
      <c r="E117" s="58" t="s">
        <v>189</v>
      </c>
    </row>
    <row r="118" spans="1:5" ht="15">
      <c r="A118" s="159" t="s">
        <v>190</v>
      </c>
      <c r="B118" s="569">
        <v>17584</v>
      </c>
      <c r="C118" s="569">
        <v>752</v>
      </c>
      <c r="D118" s="569">
        <v>18336</v>
      </c>
      <c r="E118" s="58" t="s">
        <v>191</v>
      </c>
    </row>
    <row r="119" spans="1:5" ht="15">
      <c r="A119" s="159" t="s">
        <v>818</v>
      </c>
      <c r="B119" s="569">
        <v>96948</v>
      </c>
      <c r="C119" s="569">
        <v>5961</v>
      </c>
      <c r="D119" s="569">
        <v>102909</v>
      </c>
      <c r="E119" s="58" t="s">
        <v>192</v>
      </c>
    </row>
    <row r="120" spans="1:5" ht="15">
      <c r="A120" s="159" t="s">
        <v>193</v>
      </c>
      <c r="B120" s="569">
        <v>16250</v>
      </c>
      <c r="C120" s="569">
        <v>5217</v>
      </c>
      <c r="D120" s="569">
        <v>21467</v>
      </c>
      <c r="E120" s="58" t="s">
        <v>194</v>
      </c>
    </row>
    <row r="121" spans="1:5" ht="14.25">
      <c r="A121" s="21" t="s">
        <v>195</v>
      </c>
      <c r="B121" s="568">
        <f>SUM(B122:B123)</f>
        <v>20987</v>
      </c>
      <c r="C121" s="568">
        <f>SUM(C122:C123)</f>
        <v>2437</v>
      </c>
      <c r="D121" s="568">
        <f>SUM(D122:D123)</f>
        <v>23424</v>
      </c>
      <c r="E121" s="59" t="s">
        <v>196</v>
      </c>
    </row>
    <row r="122" spans="1:5" ht="15">
      <c r="A122" s="25" t="s">
        <v>544</v>
      </c>
      <c r="B122" s="1053"/>
      <c r="C122" s="569">
        <v>2437</v>
      </c>
      <c r="D122" s="569">
        <v>2437</v>
      </c>
      <c r="E122" s="62" t="s">
        <v>198</v>
      </c>
    </row>
    <row r="123" spans="1:5" ht="15">
      <c r="A123" s="25" t="s">
        <v>199</v>
      </c>
      <c r="B123" s="569">
        <v>20987</v>
      </c>
      <c r="C123" s="992" t="s">
        <v>221</v>
      </c>
      <c r="D123" s="569">
        <v>20987</v>
      </c>
      <c r="E123" s="58" t="s">
        <v>281</v>
      </c>
    </row>
    <row r="124" spans="1:5" ht="14.25">
      <c r="A124" s="21" t="s">
        <v>201</v>
      </c>
      <c r="B124" s="570">
        <f>B121+B116+B111+B104+B98+B89+B72+B47+B39+B29+B20+B11</f>
        <v>10657808</v>
      </c>
      <c r="C124" s="570">
        <f>C121+C116+C111+C104+C98+C89+C72+C47+C39+C29+C20+C11</f>
        <v>4034982</v>
      </c>
      <c r="D124" s="570">
        <f>D121+D116+D111+D104+D98+D89+D72+D47+D39+D29+D20+D11</f>
        <v>14692790</v>
      </c>
      <c r="E124" s="150" t="s">
        <v>202</v>
      </c>
    </row>
    <row r="125" spans="1:5">
      <c r="B125" s="571"/>
      <c r="C125" s="571"/>
      <c r="D125" s="572"/>
    </row>
    <row r="126" spans="1:5">
      <c r="B126" s="573"/>
      <c r="C126" s="573"/>
      <c r="D126" s="573"/>
    </row>
    <row r="127" spans="1:5">
      <c r="B127" s="573"/>
      <c r="C127" s="573"/>
      <c r="D127" s="573"/>
    </row>
    <row r="128" spans="1:5">
      <c r="A128" s="324" t="s">
        <v>715</v>
      </c>
      <c r="B128" s="209"/>
      <c r="C128" s="209"/>
      <c r="D128" s="209"/>
      <c r="E128" s="504" t="s">
        <v>820</v>
      </c>
    </row>
    <row r="129" spans="2:4">
      <c r="B129" s="170"/>
      <c r="C129" s="170"/>
      <c r="D129" s="170"/>
    </row>
    <row r="130" spans="2:4">
      <c r="B130" s="209"/>
      <c r="C130" s="209"/>
      <c r="D130" s="209"/>
    </row>
  </sheetData>
  <sortState ref="A72:E87">
    <sortCondition ref="A72"/>
  </sortState>
  <pageMargins left="0.890625" right="0.625" top="0.59055118110236227" bottom="0.59055118110236227" header="0.51181102362204722" footer="0.51181102362204722"/>
  <pageSetup paperSize="9" scale="75" orientation="portrait" r:id="rId1"/>
  <headerFooter alignWithMargins="0"/>
  <rowBreaks count="1" manualBreakCount="1">
    <brk id="6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G147"/>
  <sheetViews>
    <sheetView showGridLines="0" view="pageLayout" zoomScaleSheetLayoutView="137" workbookViewId="0">
      <selection activeCell="B17" sqref="B17"/>
    </sheetView>
  </sheetViews>
  <sheetFormatPr baseColWidth="10" defaultColWidth="11" defaultRowHeight="12.75"/>
  <cols>
    <col min="1" max="1" width="30.42578125" style="2" customWidth="1"/>
    <col min="2" max="2" width="12.140625" style="2" customWidth="1"/>
    <col min="3" max="3" width="9.7109375" style="2" customWidth="1"/>
    <col min="4" max="4" width="11" style="2" customWidth="1"/>
    <col min="5" max="5" width="35" style="2" customWidth="1"/>
    <col min="6" max="6" width="5.28515625" style="2" hidden="1" customWidth="1"/>
    <col min="7" max="7" width="5.28515625" style="2" customWidth="1"/>
    <col min="8" max="231" width="11" style="2" customWidth="1"/>
    <col min="232" max="241" width="11" style="2"/>
    <col min="242" max="242" width="30.42578125" style="2" customWidth="1"/>
    <col min="243" max="248" width="11" style="2" customWidth="1"/>
    <col min="249" max="249" width="35" style="2" customWidth="1"/>
    <col min="250" max="250" width="0" style="2" hidden="1" customWidth="1"/>
    <col min="251" max="251" width="5.28515625" style="2" customWidth="1"/>
    <col min="252" max="487" width="11" style="2" customWidth="1"/>
    <col min="488" max="497" width="11" style="2"/>
    <col min="498" max="498" width="30.42578125" style="2" customWidth="1"/>
    <col min="499" max="504" width="11" style="2" customWidth="1"/>
    <col min="505" max="505" width="35" style="2" customWidth="1"/>
    <col min="506" max="506" width="0" style="2" hidden="1" customWidth="1"/>
    <col min="507" max="507" width="5.28515625" style="2" customWidth="1"/>
    <col min="508" max="743" width="11" style="2" customWidth="1"/>
    <col min="744" max="753" width="11" style="2"/>
    <col min="754" max="754" width="30.42578125" style="2" customWidth="1"/>
    <col min="755" max="760" width="11" style="2" customWidth="1"/>
    <col min="761" max="761" width="35" style="2" customWidth="1"/>
    <col min="762" max="762" width="0" style="2" hidden="1" customWidth="1"/>
    <col min="763" max="763" width="5.28515625" style="2" customWidth="1"/>
    <col min="764" max="999" width="11" style="2" customWidth="1"/>
    <col min="1000" max="1009" width="11" style="2"/>
    <col min="1010" max="1010" width="30.42578125" style="2" customWidth="1"/>
    <col min="1011" max="1016" width="11" style="2" customWidth="1"/>
    <col min="1017" max="1017" width="35" style="2" customWidth="1"/>
    <col min="1018" max="1018" width="0" style="2" hidden="1" customWidth="1"/>
    <col min="1019" max="1019" width="5.28515625" style="2" customWidth="1"/>
    <col min="1020" max="1255" width="11" style="2" customWidth="1"/>
    <col min="1256" max="1265" width="11" style="2"/>
    <col min="1266" max="1266" width="30.42578125" style="2" customWidth="1"/>
    <col min="1267" max="1272" width="11" style="2" customWidth="1"/>
    <col min="1273" max="1273" width="35" style="2" customWidth="1"/>
    <col min="1274" max="1274" width="0" style="2" hidden="1" customWidth="1"/>
    <col min="1275" max="1275" width="5.28515625" style="2" customWidth="1"/>
    <col min="1276" max="1511" width="11" style="2" customWidth="1"/>
    <col min="1512" max="1521" width="11" style="2"/>
    <col min="1522" max="1522" width="30.42578125" style="2" customWidth="1"/>
    <col min="1523" max="1528" width="11" style="2" customWidth="1"/>
    <col min="1529" max="1529" width="35" style="2" customWidth="1"/>
    <col min="1530" max="1530" width="0" style="2" hidden="1" customWidth="1"/>
    <col min="1531" max="1531" width="5.28515625" style="2" customWidth="1"/>
    <col min="1532" max="1767" width="11" style="2" customWidth="1"/>
    <col min="1768" max="1777" width="11" style="2"/>
    <col min="1778" max="1778" width="30.42578125" style="2" customWidth="1"/>
    <col min="1779" max="1784" width="11" style="2" customWidth="1"/>
    <col min="1785" max="1785" width="35" style="2" customWidth="1"/>
    <col min="1786" max="1786" width="0" style="2" hidden="1" customWidth="1"/>
    <col min="1787" max="1787" width="5.28515625" style="2" customWidth="1"/>
    <col min="1788" max="2023" width="11" style="2" customWidth="1"/>
    <col min="2024" max="2033" width="11" style="2"/>
    <col min="2034" max="2034" width="30.42578125" style="2" customWidth="1"/>
    <col min="2035" max="2040" width="11" style="2" customWidth="1"/>
    <col min="2041" max="2041" width="35" style="2" customWidth="1"/>
    <col min="2042" max="2042" width="0" style="2" hidden="1" customWidth="1"/>
    <col min="2043" max="2043" width="5.28515625" style="2" customWidth="1"/>
    <col min="2044" max="2279" width="11" style="2" customWidth="1"/>
    <col min="2280" max="2289" width="11" style="2"/>
    <col min="2290" max="2290" width="30.42578125" style="2" customWidth="1"/>
    <col min="2291" max="2296" width="11" style="2" customWidth="1"/>
    <col min="2297" max="2297" width="35" style="2" customWidth="1"/>
    <col min="2298" max="2298" width="0" style="2" hidden="1" customWidth="1"/>
    <col min="2299" max="2299" width="5.28515625" style="2" customWidth="1"/>
    <col min="2300" max="2535" width="11" style="2" customWidth="1"/>
    <col min="2536" max="2545" width="11" style="2"/>
    <col min="2546" max="2546" width="30.42578125" style="2" customWidth="1"/>
    <col min="2547" max="2552" width="11" style="2" customWidth="1"/>
    <col min="2553" max="2553" width="35" style="2" customWidth="1"/>
    <col min="2554" max="2554" width="0" style="2" hidden="1" customWidth="1"/>
    <col min="2555" max="2555" width="5.28515625" style="2" customWidth="1"/>
    <col min="2556" max="2791" width="11" style="2" customWidth="1"/>
    <col min="2792" max="2801" width="11" style="2"/>
    <col min="2802" max="2802" width="30.42578125" style="2" customWidth="1"/>
    <col min="2803" max="2808" width="11" style="2" customWidth="1"/>
    <col min="2809" max="2809" width="35" style="2" customWidth="1"/>
    <col min="2810" max="2810" width="0" style="2" hidden="1" customWidth="1"/>
    <col min="2811" max="2811" width="5.28515625" style="2" customWidth="1"/>
    <col min="2812" max="3047" width="11" style="2" customWidth="1"/>
    <col min="3048" max="3057" width="11" style="2"/>
    <col min="3058" max="3058" width="30.42578125" style="2" customWidth="1"/>
    <col min="3059" max="3064" width="11" style="2" customWidth="1"/>
    <col min="3065" max="3065" width="35" style="2" customWidth="1"/>
    <col min="3066" max="3066" width="0" style="2" hidden="1" customWidth="1"/>
    <col min="3067" max="3067" width="5.28515625" style="2" customWidth="1"/>
    <col min="3068" max="3303" width="11" style="2" customWidth="1"/>
    <col min="3304" max="3313" width="11" style="2"/>
    <col min="3314" max="3314" width="30.42578125" style="2" customWidth="1"/>
    <col min="3315" max="3320" width="11" style="2" customWidth="1"/>
    <col min="3321" max="3321" width="35" style="2" customWidth="1"/>
    <col min="3322" max="3322" width="0" style="2" hidden="1" customWidth="1"/>
    <col min="3323" max="3323" width="5.28515625" style="2" customWidth="1"/>
    <col min="3324" max="3559" width="11" style="2" customWidth="1"/>
    <col min="3560" max="3569" width="11" style="2"/>
    <col min="3570" max="3570" width="30.42578125" style="2" customWidth="1"/>
    <col min="3571" max="3576" width="11" style="2" customWidth="1"/>
    <col min="3577" max="3577" width="35" style="2" customWidth="1"/>
    <col min="3578" max="3578" width="0" style="2" hidden="1" customWidth="1"/>
    <col min="3579" max="3579" width="5.28515625" style="2" customWidth="1"/>
    <col min="3580" max="3815" width="11" style="2" customWidth="1"/>
    <col min="3816" max="3825" width="11" style="2"/>
    <col min="3826" max="3826" width="30.42578125" style="2" customWidth="1"/>
    <col min="3827" max="3832" width="11" style="2" customWidth="1"/>
    <col min="3833" max="3833" width="35" style="2" customWidth="1"/>
    <col min="3834" max="3834" width="0" style="2" hidden="1" customWidth="1"/>
    <col min="3835" max="3835" width="5.28515625" style="2" customWidth="1"/>
    <col min="3836" max="4071" width="11" style="2" customWidth="1"/>
    <col min="4072" max="4081" width="11" style="2"/>
    <col min="4082" max="4082" width="30.42578125" style="2" customWidth="1"/>
    <col min="4083" max="4088" width="11" style="2" customWidth="1"/>
    <col min="4089" max="4089" width="35" style="2" customWidth="1"/>
    <col min="4090" max="4090" width="0" style="2" hidden="1" customWidth="1"/>
    <col min="4091" max="4091" width="5.28515625" style="2" customWidth="1"/>
    <col min="4092" max="4327" width="11" style="2" customWidth="1"/>
    <col min="4328" max="4337" width="11" style="2"/>
    <col min="4338" max="4338" width="30.42578125" style="2" customWidth="1"/>
    <col min="4339" max="4344" width="11" style="2" customWidth="1"/>
    <col min="4345" max="4345" width="35" style="2" customWidth="1"/>
    <col min="4346" max="4346" width="0" style="2" hidden="1" customWidth="1"/>
    <col min="4347" max="4347" width="5.28515625" style="2" customWidth="1"/>
    <col min="4348" max="4583" width="11" style="2" customWidth="1"/>
    <col min="4584" max="4593" width="11" style="2"/>
    <col min="4594" max="4594" width="30.42578125" style="2" customWidth="1"/>
    <col min="4595" max="4600" width="11" style="2" customWidth="1"/>
    <col min="4601" max="4601" width="35" style="2" customWidth="1"/>
    <col min="4602" max="4602" width="0" style="2" hidden="1" customWidth="1"/>
    <col min="4603" max="4603" width="5.28515625" style="2" customWidth="1"/>
    <col min="4604" max="4839" width="11" style="2" customWidth="1"/>
    <col min="4840" max="4849" width="11" style="2"/>
    <col min="4850" max="4850" width="30.42578125" style="2" customWidth="1"/>
    <col min="4851" max="4856" width="11" style="2" customWidth="1"/>
    <col min="4857" max="4857" width="35" style="2" customWidth="1"/>
    <col min="4858" max="4858" width="0" style="2" hidden="1" customWidth="1"/>
    <col min="4859" max="4859" width="5.28515625" style="2" customWidth="1"/>
    <col min="4860" max="5095" width="11" style="2" customWidth="1"/>
    <col min="5096" max="5105" width="11" style="2"/>
    <col min="5106" max="5106" width="30.42578125" style="2" customWidth="1"/>
    <col min="5107" max="5112" width="11" style="2" customWidth="1"/>
    <col min="5113" max="5113" width="35" style="2" customWidth="1"/>
    <col min="5114" max="5114" width="0" style="2" hidden="1" customWidth="1"/>
    <col min="5115" max="5115" width="5.28515625" style="2" customWidth="1"/>
    <col min="5116" max="5351" width="11" style="2" customWidth="1"/>
    <col min="5352" max="5361" width="11" style="2"/>
    <col min="5362" max="5362" width="30.42578125" style="2" customWidth="1"/>
    <col min="5363" max="5368" width="11" style="2" customWidth="1"/>
    <col min="5369" max="5369" width="35" style="2" customWidth="1"/>
    <col min="5370" max="5370" width="0" style="2" hidden="1" customWidth="1"/>
    <col min="5371" max="5371" width="5.28515625" style="2" customWidth="1"/>
    <col min="5372" max="5607" width="11" style="2" customWidth="1"/>
    <col min="5608" max="5617" width="11" style="2"/>
    <col min="5618" max="5618" width="30.42578125" style="2" customWidth="1"/>
    <col min="5619" max="5624" width="11" style="2" customWidth="1"/>
    <col min="5625" max="5625" width="35" style="2" customWidth="1"/>
    <col min="5626" max="5626" width="0" style="2" hidden="1" customWidth="1"/>
    <col min="5627" max="5627" width="5.28515625" style="2" customWidth="1"/>
    <col min="5628" max="5863" width="11" style="2" customWidth="1"/>
    <col min="5864" max="5873" width="11" style="2"/>
    <col min="5874" max="5874" width="30.42578125" style="2" customWidth="1"/>
    <col min="5875" max="5880" width="11" style="2" customWidth="1"/>
    <col min="5881" max="5881" width="35" style="2" customWidth="1"/>
    <col min="5882" max="5882" width="0" style="2" hidden="1" customWidth="1"/>
    <col min="5883" max="5883" width="5.28515625" style="2" customWidth="1"/>
    <col min="5884" max="6119" width="11" style="2" customWidth="1"/>
    <col min="6120" max="6129" width="11" style="2"/>
    <col min="6130" max="6130" width="30.42578125" style="2" customWidth="1"/>
    <col min="6131" max="6136" width="11" style="2" customWidth="1"/>
    <col min="6137" max="6137" width="35" style="2" customWidth="1"/>
    <col min="6138" max="6138" width="0" style="2" hidden="1" customWidth="1"/>
    <col min="6139" max="6139" width="5.28515625" style="2" customWidth="1"/>
    <col min="6140" max="6375" width="11" style="2" customWidth="1"/>
    <col min="6376" max="6385" width="11" style="2"/>
    <col min="6386" max="6386" width="30.42578125" style="2" customWidth="1"/>
    <col min="6387" max="6392" width="11" style="2" customWidth="1"/>
    <col min="6393" max="6393" width="35" style="2" customWidth="1"/>
    <col min="6394" max="6394" width="0" style="2" hidden="1" customWidth="1"/>
    <col min="6395" max="6395" width="5.28515625" style="2" customWidth="1"/>
    <col min="6396" max="6631" width="11" style="2" customWidth="1"/>
    <col min="6632" max="6641" width="11" style="2"/>
    <col min="6642" max="6642" width="30.42578125" style="2" customWidth="1"/>
    <col min="6643" max="6648" width="11" style="2" customWidth="1"/>
    <col min="6649" max="6649" width="35" style="2" customWidth="1"/>
    <col min="6650" max="6650" width="0" style="2" hidden="1" customWidth="1"/>
    <col min="6651" max="6651" width="5.28515625" style="2" customWidth="1"/>
    <col min="6652" max="6887" width="11" style="2" customWidth="1"/>
    <col min="6888" max="6897" width="11" style="2"/>
    <col min="6898" max="6898" width="30.42578125" style="2" customWidth="1"/>
    <col min="6899" max="6904" width="11" style="2" customWidth="1"/>
    <col min="6905" max="6905" width="35" style="2" customWidth="1"/>
    <col min="6906" max="6906" width="0" style="2" hidden="1" customWidth="1"/>
    <col min="6907" max="6907" width="5.28515625" style="2" customWidth="1"/>
    <col min="6908" max="7143" width="11" style="2" customWidth="1"/>
    <col min="7144" max="7153" width="11" style="2"/>
    <col min="7154" max="7154" width="30.42578125" style="2" customWidth="1"/>
    <col min="7155" max="7160" width="11" style="2" customWidth="1"/>
    <col min="7161" max="7161" width="35" style="2" customWidth="1"/>
    <col min="7162" max="7162" width="0" style="2" hidden="1" customWidth="1"/>
    <col min="7163" max="7163" width="5.28515625" style="2" customWidth="1"/>
    <col min="7164" max="7399" width="11" style="2" customWidth="1"/>
    <col min="7400" max="7409" width="11" style="2"/>
    <col min="7410" max="7410" width="30.42578125" style="2" customWidth="1"/>
    <col min="7411" max="7416" width="11" style="2" customWidth="1"/>
    <col min="7417" max="7417" width="35" style="2" customWidth="1"/>
    <col min="7418" max="7418" width="0" style="2" hidden="1" customWidth="1"/>
    <col min="7419" max="7419" width="5.28515625" style="2" customWidth="1"/>
    <col min="7420" max="7655" width="11" style="2" customWidth="1"/>
    <col min="7656" max="7665" width="11" style="2"/>
    <col min="7666" max="7666" width="30.42578125" style="2" customWidth="1"/>
    <col min="7667" max="7672" width="11" style="2" customWidth="1"/>
    <col min="7673" max="7673" width="35" style="2" customWidth="1"/>
    <col min="7674" max="7674" width="0" style="2" hidden="1" customWidth="1"/>
    <col min="7675" max="7675" width="5.28515625" style="2" customWidth="1"/>
    <col min="7676" max="7911" width="11" style="2" customWidth="1"/>
    <col min="7912" max="7921" width="11" style="2"/>
    <col min="7922" max="7922" width="30.42578125" style="2" customWidth="1"/>
    <col min="7923" max="7928" width="11" style="2" customWidth="1"/>
    <col min="7929" max="7929" width="35" style="2" customWidth="1"/>
    <col min="7930" max="7930" width="0" style="2" hidden="1" customWidth="1"/>
    <col min="7931" max="7931" width="5.28515625" style="2" customWidth="1"/>
    <col min="7932" max="8167" width="11" style="2" customWidth="1"/>
    <col min="8168" max="8177" width="11" style="2"/>
    <col min="8178" max="8178" width="30.42578125" style="2" customWidth="1"/>
    <col min="8179" max="8184" width="11" style="2" customWidth="1"/>
    <col min="8185" max="8185" width="35" style="2" customWidth="1"/>
    <col min="8186" max="8186" width="0" style="2" hidden="1" customWidth="1"/>
    <col min="8187" max="8187" width="5.28515625" style="2" customWidth="1"/>
    <col min="8188" max="8423" width="11" style="2" customWidth="1"/>
    <col min="8424" max="8433" width="11" style="2"/>
    <col min="8434" max="8434" width="30.42578125" style="2" customWidth="1"/>
    <col min="8435" max="8440" width="11" style="2" customWidth="1"/>
    <col min="8441" max="8441" width="35" style="2" customWidth="1"/>
    <col min="8442" max="8442" width="0" style="2" hidden="1" customWidth="1"/>
    <col min="8443" max="8443" width="5.28515625" style="2" customWidth="1"/>
    <col min="8444" max="8679" width="11" style="2" customWidth="1"/>
    <col min="8680" max="8689" width="11" style="2"/>
    <col min="8690" max="8690" width="30.42578125" style="2" customWidth="1"/>
    <col min="8691" max="8696" width="11" style="2" customWidth="1"/>
    <col min="8697" max="8697" width="35" style="2" customWidth="1"/>
    <col min="8698" max="8698" width="0" style="2" hidden="1" customWidth="1"/>
    <col min="8699" max="8699" width="5.28515625" style="2" customWidth="1"/>
    <col min="8700" max="8935" width="11" style="2" customWidth="1"/>
    <col min="8936" max="8945" width="11" style="2"/>
    <col min="8946" max="8946" width="30.42578125" style="2" customWidth="1"/>
    <col min="8947" max="8952" width="11" style="2" customWidth="1"/>
    <col min="8953" max="8953" width="35" style="2" customWidth="1"/>
    <col min="8954" max="8954" width="0" style="2" hidden="1" customWidth="1"/>
    <col min="8955" max="8955" width="5.28515625" style="2" customWidth="1"/>
    <col min="8956" max="9191" width="11" style="2" customWidth="1"/>
    <col min="9192" max="9201" width="11" style="2"/>
    <col min="9202" max="9202" width="30.42578125" style="2" customWidth="1"/>
    <col min="9203" max="9208" width="11" style="2" customWidth="1"/>
    <col min="9209" max="9209" width="35" style="2" customWidth="1"/>
    <col min="9210" max="9210" width="0" style="2" hidden="1" customWidth="1"/>
    <col min="9211" max="9211" width="5.28515625" style="2" customWidth="1"/>
    <col min="9212" max="9447" width="11" style="2" customWidth="1"/>
    <col min="9448" max="9457" width="11" style="2"/>
    <col min="9458" max="9458" width="30.42578125" style="2" customWidth="1"/>
    <col min="9459" max="9464" width="11" style="2" customWidth="1"/>
    <col min="9465" max="9465" width="35" style="2" customWidth="1"/>
    <col min="9466" max="9466" width="0" style="2" hidden="1" customWidth="1"/>
    <col min="9467" max="9467" width="5.28515625" style="2" customWidth="1"/>
    <col min="9468" max="9703" width="11" style="2" customWidth="1"/>
    <col min="9704" max="9713" width="11" style="2"/>
    <col min="9714" max="9714" width="30.42578125" style="2" customWidth="1"/>
    <col min="9715" max="9720" width="11" style="2" customWidth="1"/>
    <col min="9721" max="9721" width="35" style="2" customWidth="1"/>
    <col min="9722" max="9722" width="0" style="2" hidden="1" customWidth="1"/>
    <col min="9723" max="9723" width="5.28515625" style="2" customWidth="1"/>
    <col min="9724" max="9959" width="11" style="2" customWidth="1"/>
    <col min="9960" max="9969" width="11" style="2"/>
    <col min="9970" max="9970" width="30.42578125" style="2" customWidth="1"/>
    <col min="9971" max="9976" width="11" style="2" customWidth="1"/>
    <col min="9977" max="9977" width="35" style="2" customWidth="1"/>
    <col min="9978" max="9978" width="0" style="2" hidden="1" customWidth="1"/>
    <col min="9979" max="9979" width="5.28515625" style="2" customWidth="1"/>
    <col min="9980" max="10215" width="11" style="2" customWidth="1"/>
    <col min="10216" max="10225" width="11" style="2"/>
    <col min="10226" max="10226" width="30.42578125" style="2" customWidth="1"/>
    <col min="10227" max="10232" width="11" style="2" customWidth="1"/>
    <col min="10233" max="10233" width="35" style="2" customWidth="1"/>
    <col min="10234" max="10234" width="0" style="2" hidden="1" customWidth="1"/>
    <col min="10235" max="10235" width="5.28515625" style="2" customWidth="1"/>
    <col min="10236" max="10471" width="11" style="2" customWidth="1"/>
    <col min="10472" max="10481" width="11" style="2"/>
    <col min="10482" max="10482" width="30.42578125" style="2" customWidth="1"/>
    <col min="10483" max="10488" width="11" style="2" customWidth="1"/>
    <col min="10489" max="10489" width="35" style="2" customWidth="1"/>
    <col min="10490" max="10490" width="0" style="2" hidden="1" customWidth="1"/>
    <col min="10491" max="10491" width="5.28515625" style="2" customWidth="1"/>
    <col min="10492" max="10727" width="11" style="2" customWidth="1"/>
    <col min="10728" max="10737" width="11" style="2"/>
    <col min="10738" max="10738" width="30.42578125" style="2" customWidth="1"/>
    <col min="10739" max="10744" width="11" style="2" customWidth="1"/>
    <col min="10745" max="10745" width="35" style="2" customWidth="1"/>
    <col min="10746" max="10746" width="0" style="2" hidden="1" customWidth="1"/>
    <col min="10747" max="10747" width="5.28515625" style="2" customWidth="1"/>
    <col min="10748" max="10983" width="11" style="2" customWidth="1"/>
    <col min="10984" max="10993" width="11" style="2"/>
    <col min="10994" max="10994" width="30.42578125" style="2" customWidth="1"/>
    <col min="10995" max="11000" width="11" style="2" customWidth="1"/>
    <col min="11001" max="11001" width="35" style="2" customWidth="1"/>
    <col min="11002" max="11002" width="0" style="2" hidden="1" customWidth="1"/>
    <col min="11003" max="11003" width="5.28515625" style="2" customWidth="1"/>
    <col min="11004" max="11239" width="11" style="2" customWidth="1"/>
    <col min="11240" max="11249" width="11" style="2"/>
    <col min="11250" max="11250" width="30.42578125" style="2" customWidth="1"/>
    <col min="11251" max="11256" width="11" style="2" customWidth="1"/>
    <col min="11257" max="11257" width="35" style="2" customWidth="1"/>
    <col min="11258" max="11258" width="0" style="2" hidden="1" customWidth="1"/>
    <col min="11259" max="11259" width="5.28515625" style="2" customWidth="1"/>
    <col min="11260" max="11495" width="11" style="2" customWidth="1"/>
    <col min="11496" max="11505" width="11" style="2"/>
    <col min="11506" max="11506" width="30.42578125" style="2" customWidth="1"/>
    <col min="11507" max="11512" width="11" style="2" customWidth="1"/>
    <col min="11513" max="11513" width="35" style="2" customWidth="1"/>
    <col min="11514" max="11514" width="0" style="2" hidden="1" customWidth="1"/>
    <col min="11515" max="11515" width="5.28515625" style="2" customWidth="1"/>
    <col min="11516" max="11751" width="11" style="2" customWidth="1"/>
    <col min="11752" max="11761" width="11" style="2"/>
    <col min="11762" max="11762" width="30.42578125" style="2" customWidth="1"/>
    <col min="11763" max="11768" width="11" style="2" customWidth="1"/>
    <col min="11769" max="11769" width="35" style="2" customWidth="1"/>
    <col min="11770" max="11770" width="0" style="2" hidden="1" customWidth="1"/>
    <col min="11771" max="11771" width="5.28515625" style="2" customWidth="1"/>
    <col min="11772" max="12007" width="11" style="2" customWidth="1"/>
    <col min="12008" max="12017" width="11" style="2"/>
    <col min="12018" max="12018" width="30.42578125" style="2" customWidth="1"/>
    <col min="12019" max="12024" width="11" style="2" customWidth="1"/>
    <col min="12025" max="12025" width="35" style="2" customWidth="1"/>
    <col min="12026" max="12026" width="0" style="2" hidden="1" customWidth="1"/>
    <col min="12027" max="12027" width="5.28515625" style="2" customWidth="1"/>
    <col min="12028" max="12263" width="11" style="2" customWidth="1"/>
    <col min="12264" max="12273" width="11" style="2"/>
    <col min="12274" max="12274" width="30.42578125" style="2" customWidth="1"/>
    <col min="12275" max="12280" width="11" style="2" customWidth="1"/>
    <col min="12281" max="12281" width="35" style="2" customWidth="1"/>
    <col min="12282" max="12282" width="0" style="2" hidden="1" customWidth="1"/>
    <col min="12283" max="12283" width="5.28515625" style="2" customWidth="1"/>
    <col min="12284" max="12519" width="11" style="2" customWidth="1"/>
    <col min="12520" max="12529" width="11" style="2"/>
    <col min="12530" max="12530" width="30.42578125" style="2" customWidth="1"/>
    <col min="12531" max="12536" width="11" style="2" customWidth="1"/>
    <col min="12537" max="12537" width="35" style="2" customWidth="1"/>
    <col min="12538" max="12538" width="0" style="2" hidden="1" customWidth="1"/>
    <col min="12539" max="12539" width="5.28515625" style="2" customWidth="1"/>
    <col min="12540" max="12775" width="11" style="2" customWidth="1"/>
    <col min="12776" max="12785" width="11" style="2"/>
    <col min="12786" max="12786" width="30.42578125" style="2" customWidth="1"/>
    <col min="12787" max="12792" width="11" style="2" customWidth="1"/>
    <col min="12793" max="12793" width="35" style="2" customWidth="1"/>
    <col min="12794" max="12794" width="0" style="2" hidden="1" customWidth="1"/>
    <col min="12795" max="12795" width="5.28515625" style="2" customWidth="1"/>
    <col min="12796" max="13031" width="11" style="2" customWidth="1"/>
    <col min="13032" max="13041" width="11" style="2"/>
    <col min="13042" max="13042" width="30.42578125" style="2" customWidth="1"/>
    <col min="13043" max="13048" width="11" style="2" customWidth="1"/>
    <col min="13049" max="13049" width="35" style="2" customWidth="1"/>
    <col min="13050" max="13050" width="0" style="2" hidden="1" customWidth="1"/>
    <col min="13051" max="13051" width="5.28515625" style="2" customWidth="1"/>
    <col min="13052" max="13287" width="11" style="2" customWidth="1"/>
    <col min="13288" max="13297" width="11" style="2"/>
    <col min="13298" max="13298" width="30.42578125" style="2" customWidth="1"/>
    <col min="13299" max="13304" width="11" style="2" customWidth="1"/>
    <col min="13305" max="13305" width="35" style="2" customWidth="1"/>
    <col min="13306" max="13306" width="0" style="2" hidden="1" customWidth="1"/>
    <col min="13307" max="13307" width="5.28515625" style="2" customWidth="1"/>
    <col min="13308" max="13543" width="11" style="2" customWidth="1"/>
    <col min="13544" max="13553" width="11" style="2"/>
    <col min="13554" max="13554" width="30.42578125" style="2" customWidth="1"/>
    <col min="13555" max="13560" width="11" style="2" customWidth="1"/>
    <col min="13561" max="13561" width="35" style="2" customWidth="1"/>
    <col min="13562" max="13562" width="0" style="2" hidden="1" customWidth="1"/>
    <col min="13563" max="13563" width="5.28515625" style="2" customWidth="1"/>
    <col min="13564" max="13799" width="11" style="2" customWidth="1"/>
    <col min="13800" max="13809" width="11" style="2"/>
    <col min="13810" max="13810" width="30.42578125" style="2" customWidth="1"/>
    <col min="13811" max="13816" width="11" style="2" customWidth="1"/>
    <col min="13817" max="13817" width="35" style="2" customWidth="1"/>
    <col min="13818" max="13818" width="0" style="2" hidden="1" customWidth="1"/>
    <col min="13819" max="13819" width="5.28515625" style="2" customWidth="1"/>
    <col min="13820" max="14055" width="11" style="2" customWidth="1"/>
    <col min="14056" max="14065" width="11" style="2"/>
    <col min="14066" max="14066" width="30.42578125" style="2" customWidth="1"/>
    <col min="14067" max="14072" width="11" style="2" customWidth="1"/>
    <col min="14073" max="14073" width="35" style="2" customWidth="1"/>
    <col min="14074" max="14074" width="0" style="2" hidden="1" customWidth="1"/>
    <col min="14075" max="14075" width="5.28515625" style="2" customWidth="1"/>
    <col min="14076" max="14311" width="11" style="2" customWidth="1"/>
    <col min="14312" max="14321" width="11" style="2"/>
    <col min="14322" max="14322" width="30.42578125" style="2" customWidth="1"/>
    <col min="14323" max="14328" width="11" style="2" customWidth="1"/>
    <col min="14329" max="14329" width="35" style="2" customWidth="1"/>
    <col min="14330" max="14330" width="0" style="2" hidden="1" customWidth="1"/>
    <col min="14331" max="14331" width="5.28515625" style="2" customWidth="1"/>
    <col min="14332" max="14567" width="11" style="2" customWidth="1"/>
    <col min="14568" max="14577" width="11" style="2"/>
    <col min="14578" max="14578" width="30.42578125" style="2" customWidth="1"/>
    <col min="14579" max="14584" width="11" style="2" customWidth="1"/>
    <col min="14585" max="14585" width="35" style="2" customWidth="1"/>
    <col min="14586" max="14586" width="0" style="2" hidden="1" customWidth="1"/>
    <col min="14587" max="14587" width="5.28515625" style="2" customWidth="1"/>
    <col min="14588" max="14823" width="11" style="2" customWidth="1"/>
    <col min="14824" max="14833" width="11" style="2"/>
    <col min="14834" max="14834" width="30.42578125" style="2" customWidth="1"/>
    <col min="14835" max="14840" width="11" style="2" customWidth="1"/>
    <col min="14841" max="14841" width="35" style="2" customWidth="1"/>
    <col min="14842" max="14842" width="0" style="2" hidden="1" customWidth="1"/>
    <col min="14843" max="14843" width="5.28515625" style="2" customWidth="1"/>
    <col min="14844" max="15079" width="11" style="2" customWidth="1"/>
    <col min="15080" max="15089" width="11" style="2"/>
    <col min="15090" max="15090" width="30.42578125" style="2" customWidth="1"/>
    <col min="15091" max="15096" width="11" style="2" customWidth="1"/>
    <col min="15097" max="15097" width="35" style="2" customWidth="1"/>
    <col min="15098" max="15098" width="0" style="2" hidden="1" customWidth="1"/>
    <col min="15099" max="15099" width="5.28515625" style="2" customWidth="1"/>
    <col min="15100" max="15335" width="11" style="2" customWidth="1"/>
    <col min="15336" max="15345" width="11" style="2"/>
    <col min="15346" max="15346" width="30.42578125" style="2" customWidth="1"/>
    <col min="15347" max="15352" width="11" style="2" customWidth="1"/>
    <col min="15353" max="15353" width="35" style="2" customWidth="1"/>
    <col min="15354" max="15354" width="0" style="2" hidden="1" customWidth="1"/>
    <col min="15355" max="15355" width="5.28515625" style="2" customWidth="1"/>
    <col min="15356" max="15591" width="11" style="2" customWidth="1"/>
    <col min="15592" max="15601" width="11" style="2"/>
    <col min="15602" max="15602" width="30.42578125" style="2" customWidth="1"/>
    <col min="15603" max="15608" width="11" style="2" customWidth="1"/>
    <col min="15609" max="15609" width="35" style="2" customWidth="1"/>
    <col min="15610" max="15610" width="0" style="2" hidden="1" customWidth="1"/>
    <col min="15611" max="15611" width="5.28515625" style="2" customWidth="1"/>
    <col min="15612" max="15847" width="11" style="2" customWidth="1"/>
    <col min="15848" max="15857" width="11" style="2"/>
    <col min="15858" max="15858" width="30.42578125" style="2" customWidth="1"/>
    <col min="15859" max="15864" width="11" style="2" customWidth="1"/>
    <col min="15865" max="15865" width="35" style="2" customWidth="1"/>
    <col min="15866" max="15866" width="0" style="2" hidden="1" customWidth="1"/>
    <col min="15867" max="15867" width="5.28515625" style="2" customWidth="1"/>
    <col min="15868" max="16103" width="11" style="2" customWidth="1"/>
    <col min="16104" max="16113" width="11" style="2"/>
    <col min="16114" max="16114" width="30.42578125" style="2" customWidth="1"/>
    <col min="16115" max="16120" width="11" style="2" customWidth="1"/>
    <col min="16121" max="16121" width="35" style="2" customWidth="1"/>
    <col min="16122" max="16122" width="0" style="2" hidden="1" customWidth="1"/>
    <col min="16123" max="16123" width="5.28515625" style="2" customWidth="1"/>
    <col min="16124" max="16359" width="11" style="2" customWidth="1"/>
    <col min="16360" max="16384" width="11" style="2"/>
  </cols>
  <sheetData>
    <row r="1" spans="1:7" ht="24.75" customHeight="1">
      <c r="A1" s="1" t="s">
        <v>0</v>
      </c>
      <c r="B1" s="574"/>
      <c r="C1" s="574"/>
      <c r="D1" s="1"/>
      <c r="E1" s="3" t="s">
        <v>329</v>
      </c>
    </row>
    <row r="2" spans="1:7" ht="18.95" customHeight="1"/>
    <row r="3" spans="1:7" ht="20.25">
      <c r="A3" s="891" t="s">
        <v>851</v>
      </c>
      <c r="B3" s="855"/>
      <c r="C3" s="856"/>
      <c r="D3" s="856"/>
      <c r="E3" s="857" t="s">
        <v>845</v>
      </c>
      <c r="F3" s="576" t="s">
        <v>545</v>
      </c>
      <c r="G3" s="6"/>
    </row>
    <row r="4" spans="1:7" ht="18.95" customHeight="1">
      <c r="A4" s="765" t="s">
        <v>852</v>
      </c>
      <c r="B4" s="858"/>
      <c r="C4" s="856"/>
      <c r="D4" s="856"/>
      <c r="E4" s="886" t="s">
        <v>846</v>
      </c>
      <c r="F4" s="523" t="s">
        <v>546</v>
      </c>
    </row>
    <row r="5" spans="1:7" ht="18.95" customHeight="1">
      <c r="A5" s="840"/>
      <c r="B5" s="858"/>
      <c r="C5" s="856"/>
      <c r="D5" s="856"/>
      <c r="E5" s="839"/>
      <c r="F5" s="578"/>
    </row>
    <row r="6" spans="1:7" ht="12.95" customHeight="1">
      <c r="A6" s="5"/>
      <c r="B6" s="577"/>
      <c r="C6" s="577"/>
      <c r="D6" s="577"/>
      <c r="E6" s="578"/>
      <c r="F6" s="578"/>
    </row>
    <row r="7" spans="1:7" ht="18.75">
      <c r="A7" s="888" t="s">
        <v>869</v>
      </c>
      <c r="B7" s="902"/>
      <c r="C7" s="276" t="s">
        <v>547</v>
      </c>
      <c r="D7" s="565"/>
      <c r="E7" s="914" t="s">
        <v>870</v>
      </c>
      <c r="F7" s="578"/>
    </row>
    <row r="8" spans="1:7" ht="13.5" customHeight="1">
      <c r="A8" s="210"/>
      <c r="B8" s="902"/>
      <c r="C8" s="276" t="s">
        <v>548</v>
      </c>
      <c r="D8" s="565"/>
      <c r="E8" s="16"/>
      <c r="F8" s="578"/>
    </row>
    <row r="9" spans="1:7" ht="13.5" customHeight="1">
      <c r="A9" s="579"/>
      <c r="B9" s="601" t="s">
        <v>538</v>
      </c>
      <c r="C9" s="601" t="s">
        <v>539</v>
      </c>
      <c r="D9" s="228" t="s">
        <v>202</v>
      </c>
      <c r="E9" s="16"/>
      <c r="F9" s="24"/>
    </row>
    <row r="10" spans="1:7" ht="13.5" customHeight="1">
      <c r="A10" s="10"/>
      <c r="B10" s="892" t="s">
        <v>540</v>
      </c>
      <c r="C10" s="892" t="s">
        <v>541</v>
      </c>
      <c r="D10" s="228" t="s">
        <v>201</v>
      </c>
      <c r="E10" s="16"/>
      <c r="F10" s="1081"/>
      <c r="G10" s="1081"/>
    </row>
    <row r="11" spans="1:7" ht="13.5" customHeight="1">
      <c r="A11" s="31"/>
      <c r="B11" s="580"/>
      <c r="C11" s="15"/>
      <c r="D11" s="581"/>
      <c r="E11" s="15"/>
      <c r="F11" s="1081"/>
      <c r="G11" s="1081"/>
    </row>
    <row r="12" spans="1:7" ht="13.5" customHeight="1">
      <c r="A12" s="10"/>
      <c r="B12" s="580"/>
      <c r="D12" s="581"/>
      <c r="E12" s="16"/>
      <c r="F12" s="1081"/>
      <c r="G12" s="1081"/>
    </row>
    <row r="13" spans="1:7" ht="8.1" customHeight="1">
      <c r="A13" s="10"/>
      <c r="B13" s="15"/>
      <c r="C13" s="15"/>
      <c r="D13" s="15"/>
      <c r="E13" s="15"/>
      <c r="F13" s="582"/>
      <c r="G13" s="4"/>
    </row>
    <row r="14" spans="1:7" ht="18" customHeight="1">
      <c r="A14" s="21" t="s">
        <v>18</v>
      </c>
      <c r="B14" s="568">
        <f>SUM(B15:B22)</f>
        <v>59921</v>
      </c>
      <c r="C14" s="568">
        <f>SUM(C15:C22)</f>
        <v>50152</v>
      </c>
      <c r="D14" s="568">
        <f>SUM(D15:D22)</f>
        <v>110073</v>
      </c>
      <c r="E14" s="23" t="s">
        <v>19</v>
      </c>
      <c r="F14" s="37"/>
      <c r="G14" s="37"/>
    </row>
    <row r="15" spans="1:7" ht="18" customHeight="1">
      <c r="A15" s="25" t="s">
        <v>20</v>
      </c>
      <c r="B15" s="723">
        <v>3407</v>
      </c>
      <c r="C15" s="723">
        <v>5980</v>
      </c>
      <c r="D15" s="723">
        <v>9387</v>
      </c>
      <c r="E15" s="27" t="s">
        <v>21</v>
      </c>
      <c r="F15" s="73"/>
      <c r="G15" s="73"/>
    </row>
    <row r="16" spans="1:7" ht="18" customHeight="1">
      <c r="A16" s="25" t="s">
        <v>22</v>
      </c>
      <c r="B16" s="723">
        <v>1726</v>
      </c>
      <c r="C16" s="723">
        <v>14078</v>
      </c>
      <c r="D16" s="723">
        <v>15804</v>
      </c>
      <c r="E16" s="27" t="s">
        <v>23</v>
      </c>
      <c r="F16" s="73"/>
      <c r="G16" s="73"/>
    </row>
    <row r="17" spans="1:7" ht="18" customHeight="1">
      <c r="A17" s="25" t="s">
        <v>24</v>
      </c>
      <c r="B17" s="1053"/>
      <c r="C17" s="723">
        <v>4625</v>
      </c>
      <c r="D17" s="723">
        <v>4625</v>
      </c>
      <c r="E17" s="27" t="s">
        <v>25</v>
      </c>
      <c r="F17" s="73"/>
      <c r="G17" s="73"/>
    </row>
    <row r="18" spans="1:7" ht="18" customHeight="1">
      <c r="A18" s="16" t="s">
        <v>26</v>
      </c>
      <c r="B18" s="723">
        <v>4283</v>
      </c>
      <c r="C18" s="723">
        <v>7093</v>
      </c>
      <c r="D18" s="723">
        <v>11376</v>
      </c>
      <c r="E18" s="27" t="s">
        <v>27</v>
      </c>
      <c r="F18" s="73"/>
      <c r="G18" s="73"/>
    </row>
    <row r="19" spans="1:7" ht="18" customHeight="1">
      <c r="A19" s="16" t="s">
        <v>28</v>
      </c>
      <c r="B19" s="723">
        <v>4044</v>
      </c>
      <c r="C19" s="723">
        <v>8935</v>
      </c>
      <c r="D19" s="723">
        <v>12979</v>
      </c>
      <c r="E19" s="27" t="s">
        <v>29</v>
      </c>
      <c r="F19" s="73"/>
      <c r="G19" s="73"/>
    </row>
    <row r="20" spans="1:7" ht="18" customHeight="1">
      <c r="A20" s="16" t="s">
        <v>30</v>
      </c>
      <c r="B20" s="723">
        <v>29043</v>
      </c>
      <c r="C20" s="723">
        <v>4151</v>
      </c>
      <c r="D20" s="723">
        <v>33194</v>
      </c>
      <c r="E20" s="27" t="s">
        <v>31</v>
      </c>
      <c r="F20" s="73"/>
      <c r="G20" s="73"/>
    </row>
    <row r="21" spans="1:7" ht="18" customHeight="1">
      <c r="A21" s="16" t="s">
        <v>32</v>
      </c>
      <c r="B21" s="723">
        <v>8290</v>
      </c>
      <c r="C21" s="723">
        <v>5008</v>
      </c>
      <c r="D21" s="723">
        <v>13298</v>
      </c>
      <c r="E21" s="27" t="s">
        <v>33</v>
      </c>
      <c r="F21" s="73"/>
      <c r="G21" s="73"/>
    </row>
    <row r="22" spans="1:7" ht="18" customHeight="1">
      <c r="A22" s="16" t="s">
        <v>34</v>
      </c>
      <c r="B22" s="723">
        <v>9128</v>
      </c>
      <c r="C22" s="723">
        <v>282</v>
      </c>
      <c r="D22" s="723">
        <v>9410</v>
      </c>
      <c r="E22" s="27" t="s">
        <v>35</v>
      </c>
      <c r="F22" s="73"/>
      <c r="G22" s="73"/>
    </row>
    <row r="23" spans="1:7" ht="18" customHeight="1">
      <c r="A23" s="21" t="s">
        <v>36</v>
      </c>
      <c r="B23" s="568">
        <f>SUM(B24:B31)</f>
        <v>43291</v>
      </c>
      <c r="C23" s="568">
        <f>SUM(C24:C31)</f>
        <v>18511</v>
      </c>
      <c r="D23" s="568">
        <f>SUM(D24:D31)</f>
        <v>61802</v>
      </c>
      <c r="E23" s="28" t="s">
        <v>37</v>
      </c>
      <c r="F23" s="73"/>
      <c r="G23" s="73"/>
    </row>
    <row r="24" spans="1:7" ht="18" customHeight="1">
      <c r="A24" s="25" t="s">
        <v>38</v>
      </c>
      <c r="B24" s="723">
        <v>3947</v>
      </c>
      <c r="C24" s="723">
        <v>3209</v>
      </c>
      <c r="D24" s="723">
        <v>7156</v>
      </c>
      <c r="E24" s="29" t="s">
        <v>39</v>
      </c>
      <c r="F24" s="73"/>
      <c r="G24" s="73"/>
    </row>
    <row r="25" spans="1:7" ht="18" customHeight="1">
      <c r="A25" s="25" t="s">
        <v>40</v>
      </c>
      <c r="B25" s="723">
        <v>3264</v>
      </c>
      <c r="C25" s="723">
        <v>2552</v>
      </c>
      <c r="D25" s="723">
        <v>5816</v>
      </c>
      <c r="E25" s="29" t="s">
        <v>41</v>
      </c>
      <c r="F25" s="73"/>
      <c r="G25" s="73"/>
    </row>
    <row r="26" spans="1:7" ht="18" customHeight="1">
      <c r="A26" s="25" t="s">
        <v>42</v>
      </c>
      <c r="B26" s="723">
        <v>1498</v>
      </c>
      <c r="C26" s="723">
        <v>3898</v>
      </c>
      <c r="D26" s="723">
        <v>5396</v>
      </c>
      <c r="E26" s="29" t="s">
        <v>43</v>
      </c>
      <c r="F26" s="73"/>
      <c r="G26" s="73"/>
    </row>
    <row r="27" spans="1:7" ht="18" customHeight="1">
      <c r="A27" s="25" t="s">
        <v>44</v>
      </c>
      <c r="B27" s="723">
        <v>2312</v>
      </c>
      <c r="C27" s="723">
        <v>3558</v>
      </c>
      <c r="D27" s="723">
        <v>5870</v>
      </c>
      <c r="E27" s="27" t="s">
        <v>45</v>
      </c>
      <c r="F27" s="73"/>
      <c r="G27" s="73"/>
    </row>
    <row r="28" spans="1:7" ht="18" customHeight="1">
      <c r="A28" s="25" t="s">
        <v>46</v>
      </c>
      <c r="B28" s="723">
        <v>4118</v>
      </c>
      <c r="C28" s="723">
        <v>1307</v>
      </c>
      <c r="D28" s="723">
        <v>5425</v>
      </c>
      <c r="E28" s="29" t="s">
        <v>47</v>
      </c>
      <c r="F28" s="73"/>
      <c r="G28" s="73"/>
    </row>
    <row r="29" spans="1:7" ht="18" customHeight="1">
      <c r="A29" s="25" t="s">
        <v>48</v>
      </c>
      <c r="B29" s="723">
        <v>7858</v>
      </c>
      <c r="C29" s="723">
        <v>2133</v>
      </c>
      <c r="D29" s="723">
        <v>9991</v>
      </c>
      <c r="E29" s="29" t="s">
        <v>49</v>
      </c>
      <c r="F29" s="73"/>
      <c r="G29" s="73"/>
    </row>
    <row r="30" spans="1:7" ht="18" customHeight="1">
      <c r="A30" s="25" t="s">
        <v>50</v>
      </c>
      <c r="B30" s="723">
        <v>13374</v>
      </c>
      <c r="C30" s="723">
        <v>1082</v>
      </c>
      <c r="D30" s="723">
        <v>14456</v>
      </c>
      <c r="E30" s="29" t="s">
        <v>51</v>
      </c>
      <c r="F30" s="37"/>
      <c r="G30" s="37"/>
    </row>
    <row r="31" spans="1:7" ht="18" customHeight="1">
      <c r="A31" s="25" t="s">
        <v>52</v>
      </c>
      <c r="B31" s="723">
        <v>6920</v>
      </c>
      <c r="C31" s="723">
        <v>772</v>
      </c>
      <c r="D31" s="723">
        <v>7692</v>
      </c>
      <c r="E31" s="29" t="s">
        <v>53</v>
      </c>
      <c r="F31" s="37"/>
      <c r="G31" s="37"/>
    </row>
    <row r="32" spans="1:7" ht="18" customHeight="1">
      <c r="A32" s="21" t="s">
        <v>54</v>
      </c>
      <c r="B32" s="568">
        <f>SUM(B33:B41)</f>
        <v>93491</v>
      </c>
      <c r="C32" s="568">
        <f>SUM(C33:C41)</f>
        <v>56413</v>
      </c>
      <c r="D32" s="568">
        <f>SUM(D33:D41)</f>
        <v>149904</v>
      </c>
      <c r="E32" s="23" t="s">
        <v>55</v>
      </c>
      <c r="F32" s="73"/>
      <c r="G32" s="73"/>
    </row>
    <row r="33" spans="1:7" ht="18" customHeight="1">
      <c r="A33" s="30" t="s">
        <v>56</v>
      </c>
      <c r="B33" s="723">
        <v>33091</v>
      </c>
      <c r="C33" s="723">
        <v>9162</v>
      </c>
      <c r="D33" s="723">
        <v>42253</v>
      </c>
      <c r="E33" s="27" t="s">
        <v>57</v>
      </c>
      <c r="G33" s="73"/>
    </row>
    <row r="34" spans="1:7" ht="18" customHeight="1">
      <c r="A34" s="31" t="s">
        <v>58</v>
      </c>
      <c r="B34" s="723">
        <v>3853</v>
      </c>
      <c r="C34" s="723">
        <v>4671</v>
      </c>
      <c r="D34" s="723">
        <v>8524</v>
      </c>
      <c r="E34" s="27" t="s">
        <v>59</v>
      </c>
      <c r="F34" s="73"/>
      <c r="G34" s="73"/>
    </row>
    <row r="35" spans="1:7" ht="18" customHeight="1">
      <c r="A35" s="30" t="s">
        <v>60</v>
      </c>
      <c r="B35" s="723">
        <v>5992</v>
      </c>
      <c r="C35" s="723">
        <v>4524</v>
      </c>
      <c r="D35" s="723">
        <v>10516</v>
      </c>
      <c r="E35" s="27" t="s">
        <v>61</v>
      </c>
      <c r="F35" s="73"/>
      <c r="G35" s="73"/>
    </row>
    <row r="36" spans="1:7" ht="18" customHeight="1">
      <c r="A36" s="25" t="s">
        <v>62</v>
      </c>
      <c r="B36" s="723">
        <v>25571</v>
      </c>
      <c r="C36" s="723">
        <v>1208</v>
      </c>
      <c r="D36" s="723">
        <v>26779</v>
      </c>
      <c r="E36" s="27" t="s">
        <v>63</v>
      </c>
      <c r="F36" s="73"/>
      <c r="G36" s="73"/>
    </row>
    <row r="37" spans="1:7" s="24" customFormat="1" ht="18" customHeight="1">
      <c r="A37" s="31" t="s">
        <v>64</v>
      </c>
      <c r="B37" s="723">
        <v>3638</v>
      </c>
      <c r="C37" s="723">
        <v>4250</v>
      </c>
      <c r="D37" s="723">
        <v>7888</v>
      </c>
      <c r="E37" s="27" t="s">
        <v>797</v>
      </c>
      <c r="F37" s="73"/>
      <c r="G37" s="73"/>
    </row>
    <row r="38" spans="1:7" s="24" customFormat="1" ht="18" customHeight="1">
      <c r="A38" s="25" t="s">
        <v>65</v>
      </c>
      <c r="B38" s="723">
        <v>7676</v>
      </c>
      <c r="C38" s="723">
        <v>4078</v>
      </c>
      <c r="D38" s="723">
        <v>11754</v>
      </c>
      <c r="E38" s="27" t="s">
        <v>66</v>
      </c>
      <c r="F38" s="73"/>
      <c r="G38" s="73"/>
    </row>
    <row r="39" spans="1:7" s="24" customFormat="1" ht="18" customHeight="1">
      <c r="A39" s="25" t="s">
        <v>67</v>
      </c>
      <c r="B39" s="723">
        <v>3934</v>
      </c>
      <c r="C39" s="723">
        <v>12743</v>
      </c>
      <c r="D39" s="723">
        <v>16677</v>
      </c>
      <c r="E39" s="27" t="s">
        <v>68</v>
      </c>
      <c r="F39" s="73"/>
      <c r="G39" s="73"/>
    </row>
    <row r="40" spans="1:7" s="24" customFormat="1" ht="18" customHeight="1">
      <c r="A40" s="25" t="s">
        <v>69</v>
      </c>
      <c r="B40" s="723">
        <v>5328</v>
      </c>
      <c r="C40" s="723">
        <v>8552</v>
      </c>
      <c r="D40" s="723">
        <v>13880</v>
      </c>
      <c r="E40" s="27" t="s">
        <v>70</v>
      </c>
      <c r="F40" s="73"/>
      <c r="G40" s="73"/>
    </row>
    <row r="41" spans="1:7" s="24" customFormat="1" ht="18" customHeight="1">
      <c r="A41" s="25" t="s">
        <v>71</v>
      </c>
      <c r="B41" s="723">
        <v>4408</v>
      </c>
      <c r="C41" s="723">
        <v>7225</v>
      </c>
      <c r="D41" s="723">
        <v>11633</v>
      </c>
      <c r="E41" s="27" t="s">
        <v>72</v>
      </c>
      <c r="F41" s="73"/>
      <c r="G41" s="73"/>
    </row>
    <row r="42" spans="1:7" s="24" customFormat="1" ht="18" customHeight="1">
      <c r="A42" s="32" t="s">
        <v>73</v>
      </c>
      <c r="B42" s="568">
        <f>SUM(B43:B49)</f>
        <v>85412</v>
      </c>
      <c r="C42" s="568">
        <f>SUM(C43:C49)</f>
        <v>61363</v>
      </c>
      <c r="D42" s="568">
        <f>SUM(D43:D49)</f>
        <v>146775</v>
      </c>
      <c r="E42" s="23" t="s">
        <v>74</v>
      </c>
      <c r="F42" s="73"/>
      <c r="G42" s="73"/>
    </row>
    <row r="43" spans="1:7" s="24" customFormat="1" ht="18" customHeight="1">
      <c r="A43" s="30" t="s">
        <v>75</v>
      </c>
      <c r="B43" s="723">
        <v>14700</v>
      </c>
      <c r="C43" s="723">
        <v>19437</v>
      </c>
      <c r="D43" s="723">
        <v>34137</v>
      </c>
      <c r="E43" s="29" t="s">
        <v>76</v>
      </c>
      <c r="F43" s="73"/>
      <c r="G43" s="73"/>
    </row>
    <row r="44" spans="1:7" s="24" customFormat="1" ht="18" customHeight="1">
      <c r="A44" s="30" t="s">
        <v>77</v>
      </c>
      <c r="B44" s="723">
        <v>11302</v>
      </c>
      <c r="C44" s="723">
        <v>11990</v>
      </c>
      <c r="D44" s="723">
        <v>23292</v>
      </c>
      <c r="E44" s="27" t="s">
        <v>78</v>
      </c>
      <c r="F44" s="37"/>
      <c r="G44" s="37"/>
    </row>
    <row r="45" spans="1:7" s="24" customFormat="1" ht="18" customHeight="1">
      <c r="A45" s="30" t="s">
        <v>79</v>
      </c>
      <c r="B45" s="723">
        <v>7524</v>
      </c>
      <c r="C45" s="1053"/>
      <c r="D45" s="723">
        <v>7524</v>
      </c>
      <c r="E45" s="27" t="s">
        <v>80</v>
      </c>
      <c r="F45" s="73"/>
      <c r="G45" s="73"/>
    </row>
    <row r="46" spans="1:7" s="24" customFormat="1" ht="18" customHeight="1">
      <c r="A46" s="30" t="s">
        <v>81</v>
      </c>
      <c r="B46" s="723">
        <v>23789</v>
      </c>
      <c r="C46" s="723">
        <v>866</v>
      </c>
      <c r="D46" s="723">
        <v>24655</v>
      </c>
      <c r="E46" s="27" t="s">
        <v>82</v>
      </c>
      <c r="F46" s="73"/>
      <c r="G46" s="73"/>
    </row>
    <row r="47" spans="1:7" s="24" customFormat="1" ht="18" customHeight="1">
      <c r="A47" s="30" t="s">
        <v>83</v>
      </c>
      <c r="B47" s="723">
        <v>8296</v>
      </c>
      <c r="C47" s="723">
        <v>15022</v>
      </c>
      <c r="D47" s="723">
        <v>23318</v>
      </c>
      <c r="E47" s="29" t="s">
        <v>84</v>
      </c>
      <c r="F47" s="73"/>
      <c r="G47" s="73"/>
    </row>
    <row r="48" spans="1:7" s="24" customFormat="1" ht="18" customHeight="1">
      <c r="A48" s="30" t="s">
        <v>85</v>
      </c>
      <c r="B48" s="723">
        <v>4777</v>
      </c>
      <c r="C48" s="723">
        <v>10033</v>
      </c>
      <c r="D48" s="723">
        <v>14810</v>
      </c>
      <c r="E48" s="29" t="s">
        <v>86</v>
      </c>
      <c r="F48" s="73"/>
      <c r="G48" s="73"/>
    </row>
    <row r="49" spans="1:7" s="24" customFormat="1" ht="18" customHeight="1">
      <c r="A49" s="30" t="s">
        <v>87</v>
      </c>
      <c r="B49" s="723">
        <v>15024</v>
      </c>
      <c r="C49" s="723">
        <v>4015</v>
      </c>
      <c r="D49" s="723">
        <v>19039</v>
      </c>
      <c r="E49" s="27" t="s">
        <v>88</v>
      </c>
      <c r="F49" s="73"/>
      <c r="G49" s="73"/>
    </row>
    <row r="50" spans="1:7" s="24" customFormat="1" ht="18" customHeight="1">
      <c r="A50" s="33" t="s">
        <v>89</v>
      </c>
      <c r="B50" s="568">
        <f>SUM(B51:B55)</f>
        <v>42981</v>
      </c>
      <c r="C50" s="568">
        <f>SUM(C51:C55)</f>
        <v>54073</v>
      </c>
      <c r="D50" s="568">
        <f>SUM(D51:D55)</f>
        <v>97054</v>
      </c>
      <c r="E50" s="23" t="s">
        <v>90</v>
      </c>
      <c r="F50" s="73"/>
      <c r="G50" s="73"/>
    </row>
    <row r="51" spans="1:7" s="24" customFormat="1" ht="18" customHeight="1">
      <c r="A51" s="25" t="s">
        <v>91</v>
      </c>
      <c r="B51" s="723">
        <v>4732</v>
      </c>
      <c r="C51" s="723">
        <v>17207</v>
      </c>
      <c r="D51" s="723">
        <v>21939</v>
      </c>
      <c r="E51" s="27" t="s">
        <v>92</v>
      </c>
      <c r="F51" s="73"/>
      <c r="G51" s="73"/>
    </row>
    <row r="52" spans="1:7" s="24" customFormat="1" ht="18" customHeight="1">
      <c r="A52" s="30" t="s">
        <v>93</v>
      </c>
      <c r="B52" s="723">
        <v>10366</v>
      </c>
      <c r="C52" s="723">
        <v>8570</v>
      </c>
      <c r="D52" s="723">
        <v>18936</v>
      </c>
      <c r="E52" s="27" t="s">
        <v>94</v>
      </c>
      <c r="F52" s="73"/>
      <c r="G52" s="73"/>
    </row>
    <row r="53" spans="1:7" s="24" customFormat="1" ht="18" customHeight="1">
      <c r="A53" s="30" t="s">
        <v>95</v>
      </c>
      <c r="B53" s="723">
        <v>10673</v>
      </c>
      <c r="C53" s="723">
        <v>14388</v>
      </c>
      <c r="D53" s="723">
        <v>25061</v>
      </c>
      <c r="E53" s="27" t="s">
        <v>96</v>
      </c>
      <c r="F53" s="73"/>
      <c r="G53" s="73"/>
    </row>
    <row r="54" spans="1:7" s="24" customFormat="1" ht="18" customHeight="1">
      <c r="A54" s="30" t="s">
        <v>97</v>
      </c>
      <c r="B54" s="723">
        <v>7506</v>
      </c>
      <c r="C54" s="723">
        <v>7726</v>
      </c>
      <c r="D54" s="723">
        <v>15232</v>
      </c>
      <c r="E54" s="27" t="s">
        <v>98</v>
      </c>
      <c r="F54" s="73"/>
      <c r="G54" s="73"/>
    </row>
    <row r="55" spans="1:7" s="24" customFormat="1" ht="18" customHeight="1">
      <c r="A55" s="30" t="s">
        <v>99</v>
      </c>
      <c r="B55" s="723">
        <v>9704</v>
      </c>
      <c r="C55" s="723">
        <v>6182</v>
      </c>
      <c r="D55" s="723">
        <v>15886</v>
      </c>
      <c r="E55" s="29" t="s">
        <v>100</v>
      </c>
      <c r="F55" s="73"/>
      <c r="G55" s="73"/>
    </row>
    <row r="56" spans="1:7" s="24" customFormat="1" ht="12.75" customHeight="1">
      <c r="A56" s="584"/>
      <c r="B56" s="585"/>
      <c r="C56" s="585"/>
      <c r="D56" s="585"/>
      <c r="E56" s="73"/>
      <c r="F56" s="73"/>
      <c r="G56" s="73"/>
    </row>
    <row r="57" spans="1:7" s="24" customFormat="1" ht="12.75" customHeight="1">
      <c r="A57" s="586"/>
      <c r="B57" s="587"/>
      <c r="C57" s="587"/>
      <c r="D57" s="588"/>
      <c r="E57" s="73"/>
      <c r="F57" s="73"/>
      <c r="G57" s="73"/>
    </row>
    <row r="58" spans="1:7" s="24" customFormat="1" ht="12.75" customHeight="1">
      <c r="A58" s="586"/>
      <c r="B58" s="587"/>
      <c r="C58" s="587"/>
      <c r="D58" s="587"/>
      <c r="E58" s="73"/>
      <c r="F58" s="73"/>
      <c r="G58" s="73"/>
    </row>
    <row r="59" spans="1:7" s="24" customFormat="1" ht="12.75" customHeight="1">
      <c r="A59" s="586"/>
      <c r="B59" s="8"/>
      <c r="C59" s="8"/>
      <c r="D59" s="8"/>
      <c r="E59" s="73"/>
      <c r="F59" s="73"/>
      <c r="G59" s="73"/>
    </row>
    <row r="60" spans="1:7" s="24" customFormat="1" ht="12.75" customHeight="1">
      <c r="A60" s="586"/>
      <c r="B60" s="589"/>
      <c r="C60" s="589"/>
      <c r="D60" s="73"/>
      <c r="E60" s="73"/>
      <c r="F60" s="73"/>
      <c r="G60" s="73"/>
    </row>
    <row r="61" spans="1:7" s="24" customFormat="1" ht="12.75" customHeight="1">
      <c r="A61" s="1082"/>
      <c r="B61" s="1082"/>
      <c r="C61" s="1082"/>
      <c r="D61" s="1082"/>
      <c r="E61" s="1082"/>
      <c r="F61" s="73"/>
      <c r="G61" s="73"/>
    </row>
    <row r="62" spans="1:7" s="24" customFormat="1" ht="12.75" customHeight="1">
      <c r="A62" s="590"/>
      <c r="B62" s="591"/>
      <c r="C62" s="591"/>
      <c r="D62" s="591"/>
      <c r="E62" s="73"/>
      <c r="F62" s="73"/>
      <c r="G62" s="73"/>
    </row>
    <row r="63" spans="1:7" s="24" customFormat="1" ht="12.75" customHeight="1">
      <c r="A63" s="592"/>
      <c r="B63" s="589"/>
      <c r="C63" s="589"/>
      <c r="D63" s="73"/>
      <c r="E63" s="73"/>
      <c r="F63" s="73"/>
      <c r="G63" s="73"/>
    </row>
    <row r="64" spans="1:7" s="24" customFormat="1" ht="6.75" customHeight="1">
      <c r="A64" s="586"/>
      <c r="B64" s="589"/>
      <c r="C64" s="589"/>
      <c r="D64" s="73"/>
      <c r="E64" s="73"/>
      <c r="F64" s="73"/>
      <c r="G64" s="73"/>
    </row>
    <row r="65" spans="1:7" s="24" customFormat="1" ht="12.75" customHeight="1">
      <c r="A65" s="593"/>
      <c r="B65" s="589"/>
      <c r="C65" s="589"/>
      <c r="D65" s="73"/>
      <c r="E65" s="73"/>
      <c r="F65" s="73"/>
      <c r="G65" s="73"/>
    </row>
    <row r="66" spans="1:7" s="24" customFormat="1" ht="12.95" customHeight="1">
      <c r="A66" s="594"/>
      <c r="B66" s="589"/>
      <c r="C66" s="589"/>
      <c r="D66" s="73"/>
      <c r="E66" s="37"/>
      <c r="F66" s="37"/>
      <c r="G66" s="37"/>
    </row>
    <row r="67" spans="1:7" s="24" customFormat="1" ht="12.95" customHeight="1">
      <c r="A67" s="594"/>
      <c r="B67" s="595"/>
      <c r="C67" s="595"/>
      <c r="D67" s="37"/>
      <c r="E67" s="73"/>
      <c r="F67" s="73"/>
      <c r="G67" s="73"/>
    </row>
    <row r="68" spans="1:7" s="24" customFormat="1" ht="12.95" customHeight="1">
      <c r="A68" s="594"/>
      <c r="B68" s="589"/>
      <c r="C68" s="589"/>
      <c r="D68" s="73"/>
      <c r="E68" s="73"/>
      <c r="F68" s="73"/>
      <c r="G68" s="73"/>
    </row>
    <row r="69" spans="1:7" s="24" customFormat="1" ht="12.95" customHeight="1">
      <c r="A69" s="586"/>
      <c r="B69" s="589"/>
      <c r="C69" s="589"/>
      <c r="D69" s="73"/>
      <c r="E69" s="73"/>
      <c r="F69" s="73"/>
      <c r="G69" s="73"/>
    </row>
    <row r="70" spans="1:7" s="24" customFormat="1" ht="12.95" customHeight="1">
      <c r="A70" s="593"/>
      <c r="B70" s="589"/>
      <c r="C70" s="589"/>
      <c r="D70" s="73"/>
      <c r="E70" s="73"/>
      <c r="F70" s="73"/>
      <c r="G70" s="73"/>
    </row>
    <row r="71" spans="1:7" s="24" customFormat="1" ht="12.95" customHeight="1">
      <c r="A71" s="594"/>
      <c r="B71" s="589"/>
      <c r="C71" s="589"/>
      <c r="D71" s="73"/>
      <c r="E71" s="73"/>
      <c r="F71" s="73"/>
      <c r="G71" s="73"/>
    </row>
    <row r="72" spans="1:7" s="24" customFormat="1" ht="12.95" customHeight="1">
      <c r="A72" s="594"/>
      <c r="B72" s="589"/>
      <c r="C72" s="589"/>
      <c r="D72" s="73"/>
      <c r="E72" s="73"/>
      <c r="F72" s="73"/>
      <c r="G72" s="73"/>
    </row>
    <row r="73" spans="1:7" s="24" customFormat="1" ht="12.95" customHeight="1">
      <c r="A73" s="593"/>
      <c r="B73" s="589"/>
      <c r="C73" s="589"/>
      <c r="D73" s="73"/>
      <c r="E73" s="73"/>
      <c r="F73" s="73"/>
      <c r="G73" s="73"/>
    </row>
    <row r="74" spans="1:7" s="24" customFormat="1" ht="12.95" customHeight="1">
      <c r="A74" s="34"/>
      <c r="B74" s="589"/>
      <c r="C74" s="589"/>
      <c r="D74" s="73"/>
      <c r="E74" s="73"/>
      <c r="F74" s="73"/>
      <c r="G74" s="73"/>
    </row>
    <row r="75" spans="1:7" s="24" customFormat="1" ht="12.95" customHeight="1">
      <c r="A75" s="596"/>
      <c r="B75" s="73"/>
      <c r="C75" s="73"/>
      <c r="D75" s="73"/>
      <c r="E75" s="37"/>
      <c r="F75" s="37"/>
      <c r="G75" s="37"/>
    </row>
    <row r="76" spans="1:7" s="24" customFormat="1" ht="12.95" customHeight="1">
      <c r="A76" s="593"/>
      <c r="B76" s="37"/>
      <c r="C76" s="37"/>
      <c r="D76" s="37"/>
      <c r="E76" s="73"/>
      <c r="F76" s="73"/>
      <c r="G76" s="73"/>
    </row>
    <row r="77" spans="1:7" s="24" customFormat="1" ht="12.95" customHeight="1">
      <c r="A77" s="34"/>
      <c r="B77" s="73"/>
      <c r="C77" s="73"/>
      <c r="D77" s="73"/>
      <c r="E77" s="73"/>
      <c r="F77" s="73"/>
      <c r="G77" s="73"/>
    </row>
    <row r="78" spans="1:7" s="24" customFormat="1" ht="12.95" customHeight="1">
      <c r="A78" s="34"/>
      <c r="B78" s="73"/>
      <c r="C78" s="73"/>
      <c r="D78" s="73"/>
      <c r="E78" s="73"/>
      <c r="F78" s="73"/>
      <c r="G78" s="73"/>
    </row>
    <row r="79" spans="1:7" s="24" customFormat="1" ht="12.95" customHeight="1">
      <c r="A79" s="1" t="s">
        <v>0</v>
      </c>
      <c r="B79" s="574"/>
      <c r="C79" s="574"/>
      <c r="D79" s="1"/>
      <c r="E79" s="3" t="s">
        <v>329</v>
      </c>
      <c r="F79" s="73"/>
      <c r="G79" s="73"/>
    </row>
    <row r="80" spans="1:7" s="24" customFormat="1" ht="12.95" customHeight="1">
      <c r="A80" s="2"/>
      <c r="B80" s="2"/>
      <c r="C80" s="2"/>
      <c r="D80" s="2"/>
      <c r="E80" s="2"/>
      <c r="F80" s="37"/>
      <c r="G80" s="37"/>
    </row>
    <row r="81" spans="1:7" s="24" customFormat="1" ht="18.75" customHeight="1">
      <c r="A81" s="891" t="s">
        <v>851</v>
      </c>
      <c r="B81" s="855"/>
      <c r="C81" s="856"/>
      <c r="D81" s="856"/>
      <c r="E81" s="857" t="s">
        <v>853</v>
      </c>
      <c r="F81" s="73"/>
      <c r="G81" s="73"/>
    </row>
    <row r="82" spans="1:7" s="24" customFormat="1" ht="24.75" customHeight="1">
      <c r="A82" s="765" t="s">
        <v>856</v>
      </c>
      <c r="B82" s="858"/>
      <c r="C82" s="856"/>
      <c r="D82" s="856"/>
      <c r="E82" s="890" t="s">
        <v>854</v>
      </c>
      <c r="F82" s="73"/>
      <c r="G82" s="73"/>
    </row>
    <row r="83" spans="1:7" s="24" customFormat="1" ht="19.5" customHeight="1">
      <c r="A83" s="5"/>
      <c r="B83" s="577"/>
      <c r="C83" s="575"/>
      <c r="D83" s="575"/>
      <c r="E83" s="9"/>
      <c r="F83" s="73"/>
      <c r="G83" s="73"/>
    </row>
    <row r="84" spans="1:7" s="24" customFormat="1" ht="12.95" customHeight="1">
      <c r="A84" s="5"/>
      <c r="B84" s="577"/>
      <c r="C84" s="577"/>
      <c r="D84" s="577"/>
      <c r="E84" s="578"/>
      <c r="F84" s="73"/>
      <c r="G84" s="73"/>
    </row>
    <row r="85" spans="1:7" s="24" customFormat="1" ht="12.95" customHeight="1">
      <c r="A85" s="888" t="s">
        <v>869</v>
      </c>
      <c r="B85" s="210"/>
      <c r="C85" s="276" t="s">
        <v>547</v>
      </c>
      <c r="D85" s="565"/>
      <c r="E85" s="914" t="s">
        <v>870</v>
      </c>
      <c r="F85" s="73"/>
      <c r="G85" s="73"/>
    </row>
    <row r="86" spans="1:7" s="24" customFormat="1" ht="12.95" customHeight="1">
      <c r="A86" s="210"/>
      <c r="B86" s="210"/>
      <c r="C86" s="276" t="s">
        <v>548</v>
      </c>
      <c r="D86" s="565"/>
      <c r="E86" s="16"/>
      <c r="F86" s="73"/>
      <c r="G86" s="73"/>
    </row>
    <row r="87" spans="1:7" ht="12.95" customHeight="1">
      <c r="A87" s="579"/>
      <c r="B87" s="601" t="s">
        <v>538</v>
      </c>
      <c r="C87" s="601" t="s">
        <v>539</v>
      </c>
      <c r="D87" s="228" t="s">
        <v>202</v>
      </c>
      <c r="E87" s="16"/>
      <c r="F87" s="37"/>
      <c r="G87" s="37"/>
    </row>
    <row r="88" spans="1:7" s="598" customFormat="1" ht="12.95" customHeight="1">
      <c r="A88" s="10"/>
      <c r="B88" s="892" t="s">
        <v>540</v>
      </c>
      <c r="C88" s="892" t="s">
        <v>541</v>
      </c>
      <c r="D88" s="228" t="s">
        <v>201</v>
      </c>
      <c r="E88" s="16"/>
      <c r="F88" s="597"/>
    </row>
    <row r="89" spans="1:7" s="598" customFormat="1" ht="12.95" customHeight="1">
      <c r="A89" s="10"/>
      <c r="B89" s="15"/>
      <c r="C89" s="15"/>
      <c r="D89" s="15"/>
      <c r="E89" s="15"/>
      <c r="F89" s="597"/>
    </row>
    <row r="90" spans="1:7" s="598" customFormat="1" ht="12.95" customHeight="1">
      <c r="A90" s="32" t="s">
        <v>101</v>
      </c>
      <c r="B90" s="568">
        <f>SUM(B91:B106)</f>
        <v>167118</v>
      </c>
      <c r="C90" s="568">
        <f>SUM(C91:C106)</f>
        <v>68092</v>
      </c>
      <c r="D90" s="568">
        <f>SUM(D91:D106)</f>
        <v>235210</v>
      </c>
      <c r="E90" s="56" t="s">
        <v>102</v>
      </c>
      <c r="F90" s="597"/>
    </row>
    <row r="91" spans="1:7" s="598" customFormat="1" ht="12.95" customHeight="1">
      <c r="A91" s="982" t="s">
        <v>726</v>
      </c>
      <c r="B91" s="723">
        <v>9174</v>
      </c>
      <c r="C91" s="1053"/>
      <c r="D91" s="723">
        <v>9174</v>
      </c>
      <c r="E91" s="762" t="s">
        <v>115</v>
      </c>
      <c r="F91" s="597"/>
    </row>
    <row r="92" spans="1:7" s="598" customFormat="1" ht="12.95" customHeight="1">
      <c r="A92" s="982" t="s">
        <v>725</v>
      </c>
      <c r="B92" s="723">
        <v>11007</v>
      </c>
      <c r="C92" s="1053"/>
      <c r="D92" s="723">
        <v>11007</v>
      </c>
      <c r="E92" s="762" t="s">
        <v>111</v>
      </c>
      <c r="F92" s="597"/>
    </row>
    <row r="93" spans="1:7" s="598" customFormat="1" ht="12.95" customHeight="1">
      <c r="A93" s="982" t="s">
        <v>692</v>
      </c>
      <c r="B93" s="723">
        <v>5162</v>
      </c>
      <c r="C93" s="1053"/>
      <c r="D93" s="723">
        <v>5162</v>
      </c>
      <c r="E93" s="762" t="s">
        <v>738</v>
      </c>
      <c r="F93" s="597"/>
    </row>
    <row r="94" spans="1:7" s="598" customFormat="1" ht="12.95" customHeight="1">
      <c r="A94" s="982" t="s">
        <v>693</v>
      </c>
      <c r="B94" s="723">
        <v>10148</v>
      </c>
      <c r="C94" s="1053"/>
      <c r="D94" s="723">
        <v>10148</v>
      </c>
      <c r="E94" s="762" t="s">
        <v>119</v>
      </c>
      <c r="F94" s="597"/>
    </row>
    <row r="95" spans="1:7" s="598" customFormat="1" ht="12.95" customHeight="1">
      <c r="A95" s="984" t="s">
        <v>694</v>
      </c>
      <c r="B95" s="723">
        <v>3519</v>
      </c>
      <c r="C95" s="723">
        <v>6397</v>
      </c>
      <c r="D95" s="723">
        <v>9916</v>
      </c>
      <c r="E95" s="763" t="s">
        <v>104</v>
      </c>
      <c r="F95" s="597"/>
    </row>
    <row r="96" spans="1:7" s="598" customFormat="1" ht="12.95" customHeight="1">
      <c r="A96" s="984" t="s">
        <v>695</v>
      </c>
      <c r="B96" s="723">
        <v>14867</v>
      </c>
      <c r="C96" s="723">
        <v>6641</v>
      </c>
      <c r="D96" s="723">
        <v>21508</v>
      </c>
      <c r="E96" s="763" t="s">
        <v>106</v>
      </c>
      <c r="F96" s="597"/>
    </row>
    <row r="97" spans="1:6" s="598" customFormat="1" ht="12.95" customHeight="1">
      <c r="A97" s="982" t="s">
        <v>696</v>
      </c>
      <c r="B97" s="723">
        <v>9328</v>
      </c>
      <c r="C97" s="1053"/>
      <c r="D97" s="723">
        <v>9328</v>
      </c>
      <c r="E97" s="763" t="s">
        <v>108</v>
      </c>
      <c r="F97" s="597"/>
    </row>
    <row r="98" spans="1:6" s="598" customFormat="1" ht="12.95" customHeight="1">
      <c r="A98" s="984" t="s">
        <v>697</v>
      </c>
      <c r="B98" s="723">
        <v>9343</v>
      </c>
      <c r="C98" s="723">
        <v>22719</v>
      </c>
      <c r="D98" s="723">
        <v>32062</v>
      </c>
      <c r="E98" s="763" t="s">
        <v>122</v>
      </c>
      <c r="F98" s="597"/>
    </row>
    <row r="99" spans="1:6" s="598" customFormat="1" ht="12.95" customHeight="1">
      <c r="A99" s="982" t="s">
        <v>698</v>
      </c>
      <c r="B99" s="723">
        <v>11446</v>
      </c>
      <c r="C99" s="1053"/>
      <c r="D99" s="723">
        <v>11446</v>
      </c>
      <c r="E99" s="762" t="s">
        <v>113</v>
      </c>
      <c r="F99" s="597"/>
    </row>
    <row r="100" spans="1:6" s="598" customFormat="1" ht="12.95" customHeight="1">
      <c r="A100" s="984" t="s">
        <v>723</v>
      </c>
      <c r="B100" s="723">
        <v>6142</v>
      </c>
      <c r="C100" s="723">
        <v>4035</v>
      </c>
      <c r="D100" s="723">
        <v>10177</v>
      </c>
      <c r="E100" s="763" t="s">
        <v>124</v>
      </c>
      <c r="F100" s="597"/>
    </row>
    <row r="101" spans="1:6" s="598" customFormat="1" ht="12.95" customHeight="1">
      <c r="A101" s="984" t="s">
        <v>724</v>
      </c>
      <c r="B101" s="723">
        <v>13355</v>
      </c>
      <c r="C101" s="723">
        <v>3711</v>
      </c>
      <c r="D101" s="723">
        <v>17066</v>
      </c>
      <c r="E101" s="763" t="s">
        <v>126</v>
      </c>
      <c r="F101" s="597"/>
    </row>
    <row r="102" spans="1:6" s="598" customFormat="1" ht="12.95" customHeight="1">
      <c r="A102" s="982" t="s">
        <v>701</v>
      </c>
      <c r="B102" s="723">
        <v>15321</v>
      </c>
      <c r="C102" s="1053"/>
      <c r="D102" s="723">
        <v>15321</v>
      </c>
      <c r="E102" s="762" t="s">
        <v>689</v>
      </c>
      <c r="F102" s="597"/>
    </row>
    <row r="103" spans="1:6" s="598" customFormat="1" ht="12.95" customHeight="1">
      <c r="A103" s="984" t="s">
        <v>702</v>
      </c>
      <c r="B103" s="723">
        <v>20752</v>
      </c>
      <c r="C103" s="1034" t="s">
        <v>221</v>
      </c>
      <c r="D103" s="723">
        <v>20752</v>
      </c>
      <c r="E103" s="763" t="s">
        <v>128</v>
      </c>
      <c r="F103" s="597"/>
    </row>
    <row r="104" spans="1:6" s="598" customFormat="1" ht="12.95" customHeight="1">
      <c r="A104" s="984" t="s">
        <v>703</v>
      </c>
      <c r="B104" s="723">
        <v>7127</v>
      </c>
      <c r="C104" s="723">
        <v>14830</v>
      </c>
      <c r="D104" s="723">
        <v>21957</v>
      </c>
      <c r="E104" s="763" t="s">
        <v>130</v>
      </c>
      <c r="F104" s="597"/>
    </row>
    <row r="105" spans="1:6" ht="12.95" customHeight="1">
      <c r="A105" s="982" t="s">
        <v>704</v>
      </c>
      <c r="B105" s="723">
        <v>2735</v>
      </c>
      <c r="C105" s="723">
        <v>9759</v>
      </c>
      <c r="D105" s="723">
        <v>12494</v>
      </c>
      <c r="E105" s="763" t="s">
        <v>132</v>
      </c>
      <c r="F105" s="24"/>
    </row>
    <row r="106" spans="1:6" ht="12.95" customHeight="1">
      <c r="A106" s="982" t="s">
        <v>705</v>
      </c>
      <c r="B106" s="723">
        <v>17692</v>
      </c>
      <c r="C106" s="1053"/>
      <c r="D106" s="723">
        <v>17692</v>
      </c>
      <c r="E106" s="762" t="s">
        <v>117</v>
      </c>
      <c r="F106" s="24"/>
    </row>
    <row r="107" spans="1:6" ht="12.95" customHeight="1">
      <c r="A107" s="33" t="s">
        <v>133</v>
      </c>
      <c r="B107" s="568">
        <f>SUM(B108:B115)</f>
        <v>42776</v>
      </c>
      <c r="C107" s="568">
        <f>SUM(C108:C115)</f>
        <v>76819</v>
      </c>
      <c r="D107" s="568">
        <f>SUM(D108:D115)</f>
        <v>119595</v>
      </c>
      <c r="E107" s="59" t="s">
        <v>134</v>
      </c>
    </row>
    <row r="108" spans="1:6" ht="12.95" customHeight="1">
      <c r="A108" s="159" t="s">
        <v>135</v>
      </c>
      <c r="B108" s="723">
        <v>1863</v>
      </c>
      <c r="C108" s="723">
        <v>14544</v>
      </c>
      <c r="D108" s="723">
        <v>16407</v>
      </c>
      <c r="E108" s="57" t="s">
        <v>136</v>
      </c>
      <c r="F108" s="24"/>
    </row>
    <row r="109" spans="1:6" ht="12.95" customHeight="1">
      <c r="A109" s="159" t="s">
        <v>137</v>
      </c>
      <c r="B109" s="723">
        <v>1826</v>
      </c>
      <c r="C109" s="723">
        <v>7826</v>
      </c>
      <c r="D109" s="723">
        <v>9652</v>
      </c>
      <c r="E109" s="57" t="s">
        <v>138</v>
      </c>
      <c r="F109" s="24"/>
    </row>
    <row r="110" spans="1:6" ht="12.95" customHeight="1">
      <c r="A110" s="159" t="s">
        <v>139</v>
      </c>
      <c r="B110" s="723">
        <v>4574</v>
      </c>
      <c r="C110" s="723">
        <v>11794</v>
      </c>
      <c r="D110" s="723">
        <v>16368</v>
      </c>
      <c r="E110" s="57" t="s">
        <v>140</v>
      </c>
      <c r="F110" s="24"/>
    </row>
    <row r="111" spans="1:6" ht="12.95" customHeight="1">
      <c r="A111" s="159" t="s">
        <v>141</v>
      </c>
      <c r="B111" s="723">
        <v>2346</v>
      </c>
      <c r="C111" s="723">
        <v>6893</v>
      </c>
      <c r="D111" s="723">
        <v>9239</v>
      </c>
      <c r="E111" s="57" t="s">
        <v>142</v>
      </c>
      <c r="F111" s="24"/>
    </row>
    <row r="112" spans="1:6" ht="12" customHeight="1">
      <c r="A112" s="159" t="s">
        <v>143</v>
      </c>
      <c r="B112" s="723">
        <v>15060</v>
      </c>
      <c r="C112" s="723">
        <v>11099</v>
      </c>
      <c r="D112" s="723">
        <v>26159</v>
      </c>
      <c r="E112" s="57" t="s">
        <v>144</v>
      </c>
      <c r="F112" s="24"/>
    </row>
    <row r="113" spans="1:6" ht="13.5" customHeight="1">
      <c r="A113" s="159" t="s">
        <v>145</v>
      </c>
      <c r="B113" s="723">
        <v>5517</v>
      </c>
      <c r="C113" s="723">
        <v>8998</v>
      </c>
      <c r="D113" s="723">
        <v>14515</v>
      </c>
      <c r="E113" s="57" t="s">
        <v>146</v>
      </c>
      <c r="F113" s="24"/>
    </row>
    <row r="114" spans="1:6" ht="13.5" customHeight="1">
      <c r="A114" s="159" t="s">
        <v>147</v>
      </c>
      <c r="B114" s="723">
        <v>6961</v>
      </c>
      <c r="C114" s="723">
        <v>9522</v>
      </c>
      <c r="D114" s="723">
        <v>16483</v>
      </c>
      <c r="E114" s="57" t="s">
        <v>817</v>
      </c>
      <c r="F114" s="24"/>
    </row>
    <row r="115" spans="1:6">
      <c r="A115" s="159" t="s">
        <v>148</v>
      </c>
      <c r="B115" s="723">
        <v>4629</v>
      </c>
      <c r="C115" s="723">
        <v>6143</v>
      </c>
      <c r="D115" s="723">
        <v>10772</v>
      </c>
      <c r="E115" s="57" t="s">
        <v>149</v>
      </c>
    </row>
    <row r="116" spans="1:6" ht="15.75">
      <c r="A116" s="33" t="s">
        <v>150</v>
      </c>
      <c r="B116" s="568">
        <f>SUM(B117:B121)</f>
        <v>27408</v>
      </c>
      <c r="C116" s="568">
        <f>SUM(C117:C121)</f>
        <v>39852</v>
      </c>
      <c r="D116" s="568">
        <f>SUM(D117:D121)</f>
        <v>67260</v>
      </c>
      <c r="E116" s="56" t="s">
        <v>151</v>
      </c>
    </row>
    <row r="117" spans="1:6">
      <c r="A117" s="159" t="s">
        <v>152</v>
      </c>
      <c r="B117" s="723">
        <v>14187</v>
      </c>
      <c r="C117" s="723">
        <v>10024</v>
      </c>
      <c r="D117" s="723">
        <v>24211</v>
      </c>
      <c r="E117" s="57" t="s">
        <v>153</v>
      </c>
    </row>
    <row r="118" spans="1:6">
      <c r="A118" s="159" t="s">
        <v>154</v>
      </c>
      <c r="B118" s="723">
        <v>3937</v>
      </c>
      <c r="C118" s="723">
        <v>9188</v>
      </c>
      <c r="D118" s="723">
        <v>13125</v>
      </c>
      <c r="E118" s="57" t="s">
        <v>155</v>
      </c>
    </row>
    <row r="119" spans="1:6">
      <c r="A119" s="159" t="s">
        <v>156</v>
      </c>
      <c r="B119" s="723">
        <v>4378</v>
      </c>
      <c r="C119" s="723">
        <v>6202</v>
      </c>
      <c r="D119" s="723">
        <v>10580</v>
      </c>
      <c r="E119" s="57" t="s">
        <v>157</v>
      </c>
    </row>
    <row r="120" spans="1:6">
      <c r="A120" s="159" t="s">
        <v>158</v>
      </c>
      <c r="B120" s="723">
        <v>3603</v>
      </c>
      <c r="C120" s="723">
        <v>5825</v>
      </c>
      <c r="D120" s="723">
        <v>9428</v>
      </c>
      <c r="E120" s="57" t="s">
        <v>159</v>
      </c>
    </row>
    <row r="121" spans="1:6">
      <c r="A121" s="159" t="s">
        <v>160</v>
      </c>
      <c r="B121" s="723">
        <v>1303</v>
      </c>
      <c r="C121" s="723">
        <v>8613</v>
      </c>
      <c r="D121" s="723">
        <v>9916</v>
      </c>
      <c r="E121" s="57" t="s">
        <v>161</v>
      </c>
    </row>
    <row r="122" spans="1:6" ht="14.25">
      <c r="A122" s="33" t="s">
        <v>162</v>
      </c>
      <c r="B122" s="568">
        <f>SUM(B123:B128)</f>
        <v>25793</v>
      </c>
      <c r="C122" s="568">
        <f>SUM(C123:C128)</f>
        <v>27115</v>
      </c>
      <c r="D122" s="568">
        <f>SUM(D123:D128)</f>
        <v>52908</v>
      </c>
      <c r="E122" s="59" t="s">
        <v>163</v>
      </c>
    </row>
    <row r="123" spans="1:6">
      <c r="A123" s="159" t="s">
        <v>164</v>
      </c>
      <c r="B123" s="723">
        <v>4975</v>
      </c>
      <c r="C123" s="723">
        <v>3339</v>
      </c>
      <c r="D123" s="723">
        <v>8314</v>
      </c>
      <c r="E123" s="57" t="s">
        <v>165</v>
      </c>
    </row>
    <row r="124" spans="1:6">
      <c r="A124" s="159" t="s">
        <v>166</v>
      </c>
      <c r="B124" s="723">
        <v>3165</v>
      </c>
      <c r="C124" s="723">
        <v>7911</v>
      </c>
      <c r="D124" s="723">
        <v>11076</v>
      </c>
      <c r="E124" s="57" t="s">
        <v>167</v>
      </c>
    </row>
    <row r="125" spans="1:6">
      <c r="A125" s="159" t="s">
        <v>168</v>
      </c>
      <c r="B125" s="723">
        <v>4834</v>
      </c>
      <c r="C125" s="723">
        <v>839</v>
      </c>
      <c r="D125" s="723">
        <v>5673</v>
      </c>
      <c r="E125" s="57" t="s">
        <v>169</v>
      </c>
    </row>
    <row r="126" spans="1:6">
      <c r="A126" s="159" t="s">
        <v>170</v>
      </c>
      <c r="B126" s="723">
        <v>7362</v>
      </c>
      <c r="C126" s="723">
        <v>9348</v>
      </c>
      <c r="D126" s="723">
        <v>16710</v>
      </c>
      <c r="E126" s="57" t="s">
        <v>171</v>
      </c>
    </row>
    <row r="127" spans="1:6">
      <c r="A127" s="159" t="s">
        <v>172</v>
      </c>
      <c r="B127" s="723">
        <v>3208</v>
      </c>
      <c r="C127" s="723">
        <v>4088</v>
      </c>
      <c r="D127" s="723">
        <v>7296</v>
      </c>
      <c r="E127" s="57" t="s">
        <v>173</v>
      </c>
    </row>
    <row r="128" spans="1:6">
      <c r="A128" s="159" t="s">
        <v>174</v>
      </c>
      <c r="B128" s="723">
        <v>2249</v>
      </c>
      <c r="C128" s="723">
        <v>1590</v>
      </c>
      <c r="D128" s="723">
        <v>3839</v>
      </c>
      <c r="E128" s="57" t="s">
        <v>175</v>
      </c>
    </row>
    <row r="129" spans="1:5" ht="14.25">
      <c r="A129" s="21" t="s">
        <v>176</v>
      </c>
      <c r="B129" s="568">
        <f>SUM(B130:B133)</f>
        <v>11301</v>
      </c>
      <c r="C129" s="568">
        <f>SUM(C130:C133)</f>
        <v>3424</v>
      </c>
      <c r="D129" s="568">
        <f>SUM(D130:D133)</f>
        <v>14725</v>
      </c>
      <c r="E129" s="59" t="s">
        <v>177</v>
      </c>
    </row>
    <row r="130" spans="1:5">
      <c r="A130" s="159" t="s">
        <v>178</v>
      </c>
      <c r="B130" s="723">
        <v>375</v>
      </c>
      <c r="C130" s="723">
        <v>231</v>
      </c>
      <c r="D130" s="723">
        <v>606</v>
      </c>
      <c r="E130" s="57" t="s">
        <v>179</v>
      </c>
    </row>
    <row r="131" spans="1:5">
      <c r="A131" s="159" t="s">
        <v>180</v>
      </c>
      <c r="B131" s="723">
        <v>6069</v>
      </c>
      <c r="C131" s="723">
        <v>1626</v>
      </c>
      <c r="D131" s="723">
        <v>7695</v>
      </c>
      <c r="E131" s="57" t="s">
        <v>181</v>
      </c>
    </row>
    <row r="132" spans="1:5">
      <c r="A132" s="159" t="s">
        <v>182</v>
      </c>
      <c r="B132" s="723">
        <v>1549</v>
      </c>
      <c r="C132" s="723">
        <v>1559</v>
      </c>
      <c r="D132" s="723">
        <v>3108</v>
      </c>
      <c r="E132" s="57" t="s">
        <v>183</v>
      </c>
    </row>
    <row r="133" spans="1:5">
      <c r="A133" s="159" t="s">
        <v>184</v>
      </c>
      <c r="B133" s="723">
        <v>3308</v>
      </c>
      <c r="C133" s="723">
        <v>8</v>
      </c>
      <c r="D133" s="723">
        <v>3316</v>
      </c>
      <c r="E133" s="57" t="s">
        <v>185</v>
      </c>
    </row>
    <row r="134" spans="1:5" ht="14.25">
      <c r="A134" s="32" t="s">
        <v>186</v>
      </c>
      <c r="B134" s="568">
        <f>SUM(B135:B138)</f>
        <v>14894</v>
      </c>
      <c r="C134" s="568">
        <f>SUM(C135:C138)</f>
        <v>261</v>
      </c>
      <c r="D134" s="568">
        <f>SUM(D135:D138)</f>
        <v>15155</v>
      </c>
      <c r="E134" s="59" t="s">
        <v>187</v>
      </c>
    </row>
    <row r="135" spans="1:5">
      <c r="A135" s="159" t="s">
        <v>188</v>
      </c>
      <c r="B135" s="723">
        <v>3566</v>
      </c>
      <c r="C135" s="723" t="s">
        <v>221</v>
      </c>
      <c r="D135" s="723">
        <v>3566</v>
      </c>
      <c r="E135" s="57" t="s">
        <v>189</v>
      </c>
    </row>
    <row r="136" spans="1:5">
      <c r="A136" s="159" t="s">
        <v>190</v>
      </c>
      <c r="B136" s="723">
        <v>2157</v>
      </c>
      <c r="C136" s="723" t="s">
        <v>221</v>
      </c>
      <c r="D136" s="723">
        <v>2157</v>
      </c>
      <c r="E136" s="57" t="s">
        <v>191</v>
      </c>
    </row>
    <row r="137" spans="1:5">
      <c r="A137" s="159" t="s">
        <v>818</v>
      </c>
      <c r="B137" s="723">
        <v>8710</v>
      </c>
      <c r="C137" s="723">
        <v>92</v>
      </c>
      <c r="D137" s="723">
        <v>8802</v>
      </c>
      <c r="E137" s="57" t="s">
        <v>192</v>
      </c>
    </row>
    <row r="138" spans="1:5">
      <c r="A138" s="159" t="s">
        <v>193</v>
      </c>
      <c r="B138" s="723">
        <v>461</v>
      </c>
      <c r="C138" s="723">
        <v>169</v>
      </c>
      <c r="D138" s="723">
        <v>630</v>
      </c>
      <c r="E138" s="57" t="s">
        <v>194</v>
      </c>
    </row>
    <row r="139" spans="1:5" ht="14.25">
      <c r="A139" s="21" t="s">
        <v>195</v>
      </c>
      <c r="B139" s="568">
        <f>SUM(B140:B141)</f>
        <v>3576</v>
      </c>
      <c r="C139" s="568">
        <f>SUM(C140:C141)</f>
        <v>180</v>
      </c>
      <c r="D139" s="568">
        <f>SUM(D140:D141)</f>
        <v>3756</v>
      </c>
      <c r="E139" s="59" t="s">
        <v>196</v>
      </c>
    </row>
    <row r="140" spans="1:5" ht="15">
      <c r="A140" s="25" t="s">
        <v>197</v>
      </c>
      <c r="B140" s="1053"/>
      <c r="C140" s="723">
        <v>169</v>
      </c>
      <c r="D140" s="723">
        <v>169</v>
      </c>
      <c r="E140" s="62" t="s">
        <v>198</v>
      </c>
    </row>
    <row r="141" spans="1:5">
      <c r="A141" s="25" t="s">
        <v>199</v>
      </c>
      <c r="B141" s="723">
        <v>3576</v>
      </c>
      <c r="C141" s="723">
        <v>11</v>
      </c>
      <c r="D141" s="723">
        <v>3587</v>
      </c>
      <c r="E141" s="57" t="s">
        <v>855</v>
      </c>
    </row>
    <row r="142" spans="1:5" ht="15.75">
      <c r="A142" s="21" t="s">
        <v>201</v>
      </c>
      <c r="B142" s="599">
        <f>B139+B134+B129+B122+B116+B107+B90+B50+B42+B32+B23+B14</f>
        <v>617962</v>
      </c>
      <c r="C142" s="599">
        <f>C139+C134+C129+C122+C116+C107+C90+C50+C42+C32+C23+C14</f>
        <v>456255</v>
      </c>
      <c r="D142" s="599">
        <f>D14+D23+D32+D42+D50+D90+D107+D116+D122+D129+D134+D139</f>
        <v>1074217</v>
      </c>
      <c r="E142" s="56" t="s">
        <v>202</v>
      </c>
    </row>
    <row r="143" spans="1:5" ht="14.25">
      <c r="A143" s="80"/>
      <c r="B143" s="600"/>
      <c r="C143" s="600"/>
      <c r="D143" s="600"/>
      <c r="E143" s="81"/>
    </row>
    <row r="144" spans="1:5" ht="14.25">
      <c r="A144" s="80"/>
      <c r="B144" s="601"/>
      <c r="C144" s="601"/>
      <c r="D144" s="601"/>
      <c r="E144" s="81"/>
    </row>
    <row r="145" spans="1:5" ht="16.5">
      <c r="A145" s="63"/>
      <c r="B145" s="602"/>
      <c r="C145" s="602"/>
      <c r="D145" s="602"/>
      <c r="E145" s="67"/>
    </row>
    <row r="146" spans="1:5">
      <c r="A146" s="16"/>
      <c r="B146" s="16"/>
      <c r="C146" s="16"/>
      <c r="D146" s="16"/>
      <c r="E146" s="67"/>
    </row>
    <row r="147" spans="1:5">
      <c r="A147" s="63" t="s">
        <v>715</v>
      </c>
      <c r="B147" s="66"/>
      <c r="C147" s="66"/>
      <c r="D147" s="66"/>
      <c r="E147" s="67" t="s">
        <v>820</v>
      </c>
    </row>
  </sheetData>
  <sortState ref="A91:E106">
    <sortCondition ref="A91"/>
  </sortState>
  <mergeCells count="3">
    <mergeCell ref="F10:F12"/>
    <mergeCell ref="G10:G12"/>
    <mergeCell ref="A61:E61"/>
  </mergeCells>
  <printOptions gridLinesSet="0"/>
  <pageMargins left="0.78740157480314965" right="0.6333333333333333" top="0.39370078740157483" bottom="0.39370078740157483" header="0.51181102362204722" footer="0.51181102362204722"/>
  <pageSetup paperSize="9" scale="64" orientation="portrait" r:id="rId1"/>
  <headerFooter alignWithMargins="0"/>
  <rowBreaks count="1" manualBreakCount="1">
    <brk id="78" max="7" man="1"/>
  </rowBreaks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C31"/>
  <sheetViews>
    <sheetView view="pageLayout" topLeftCell="A4" workbookViewId="0">
      <selection activeCell="A22" sqref="A22"/>
    </sheetView>
  </sheetViews>
  <sheetFormatPr baseColWidth="10" defaultRowHeight="15"/>
  <cols>
    <col min="1" max="1" width="108.5703125" customWidth="1"/>
    <col min="2" max="2" width="98.28515625" customWidth="1"/>
  </cols>
  <sheetData>
    <row r="1" spans="1:3" s="728" customFormat="1" ht="34.5" customHeight="1">
      <c r="A1" s="726" t="s">
        <v>743</v>
      </c>
      <c r="B1" s="727" t="s">
        <v>744</v>
      </c>
    </row>
    <row r="2" spans="1:3" s="728" customFormat="1" ht="15.75">
      <c r="A2" s="729" t="s">
        <v>745</v>
      </c>
      <c r="B2" s="730" t="s">
        <v>746</v>
      </c>
    </row>
    <row r="3" spans="1:3" s="728" customFormat="1" ht="15.75">
      <c r="A3" s="729" t="s">
        <v>747</v>
      </c>
      <c r="B3" s="731" t="s">
        <v>748</v>
      </c>
    </row>
    <row r="4" spans="1:3" s="728" customFormat="1" ht="15.75">
      <c r="A4" s="729" t="s">
        <v>749</v>
      </c>
      <c r="B4" s="730" t="s">
        <v>750</v>
      </c>
    </row>
    <row r="5" spans="1:3" s="728" customFormat="1" ht="15.75">
      <c r="A5" s="729" t="s">
        <v>751</v>
      </c>
      <c r="B5" s="730" t="s">
        <v>752</v>
      </c>
    </row>
    <row r="6" spans="1:3" s="728" customFormat="1" ht="20.25" customHeight="1">
      <c r="A6" s="729" t="s">
        <v>799</v>
      </c>
      <c r="B6" s="730" t="s">
        <v>753</v>
      </c>
    </row>
    <row r="7" spans="1:3" s="728" customFormat="1" ht="15.75">
      <c r="A7" s="729" t="s">
        <v>754</v>
      </c>
      <c r="B7" s="730" t="s">
        <v>755</v>
      </c>
    </row>
    <row r="8" spans="1:3" s="728" customFormat="1" ht="15.75">
      <c r="A8" s="729" t="s">
        <v>756</v>
      </c>
      <c r="B8" s="730" t="s">
        <v>757</v>
      </c>
    </row>
    <row r="9" spans="1:3" s="728" customFormat="1" ht="15.75">
      <c r="A9" s="754" t="s">
        <v>762</v>
      </c>
      <c r="B9" s="755" t="s">
        <v>761</v>
      </c>
      <c r="C9" s="756"/>
    </row>
    <row r="10" spans="1:3" s="749" customFormat="1" ht="15.75">
      <c r="A10" s="754" t="s">
        <v>763</v>
      </c>
      <c r="B10" s="755" t="s">
        <v>764</v>
      </c>
      <c r="C10" s="756"/>
    </row>
    <row r="11" spans="1:3" s="749" customFormat="1" ht="15.75">
      <c r="A11" s="754" t="s">
        <v>765</v>
      </c>
      <c r="B11" s="755" t="s">
        <v>766</v>
      </c>
      <c r="C11" s="756"/>
    </row>
    <row r="12" spans="1:3" s="749" customFormat="1" ht="15.75">
      <c r="A12" s="754" t="s">
        <v>957</v>
      </c>
      <c r="B12" s="755" t="s">
        <v>767</v>
      </c>
      <c r="C12" s="756"/>
    </row>
    <row r="13" spans="1:3" s="749" customFormat="1" ht="15.75">
      <c r="A13" s="754" t="s">
        <v>769</v>
      </c>
      <c r="B13" s="755" t="s">
        <v>768</v>
      </c>
      <c r="C13" s="756"/>
    </row>
    <row r="14" spans="1:3" s="749" customFormat="1" ht="15.75">
      <c r="A14" s="754" t="s">
        <v>943</v>
      </c>
      <c r="B14" s="755" t="s">
        <v>770</v>
      </c>
      <c r="C14" s="756"/>
    </row>
    <row r="15" spans="1:3" s="749" customFormat="1" ht="15.75">
      <c r="A15" s="757" t="s">
        <v>771</v>
      </c>
      <c r="B15" s="755" t="s">
        <v>772</v>
      </c>
      <c r="C15" s="756"/>
    </row>
    <row r="16" spans="1:3" s="749" customFormat="1" ht="19.5" customHeight="1">
      <c r="A16" s="757" t="s">
        <v>805</v>
      </c>
      <c r="B16" s="755" t="s">
        <v>773</v>
      </c>
      <c r="C16" s="756"/>
    </row>
    <row r="17" spans="1:3" s="749" customFormat="1" ht="15.75">
      <c r="A17" s="757" t="s">
        <v>774</v>
      </c>
      <c r="B17" s="755" t="s">
        <v>758</v>
      </c>
      <c r="C17" s="756"/>
    </row>
    <row r="18" spans="1:3" s="749" customFormat="1" ht="15.75">
      <c r="A18" s="757" t="s">
        <v>775</v>
      </c>
      <c r="B18" s="758" t="s">
        <v>776</v>
      </c>
      <c r="C18" s="756"/>
    </row>
    <row r="19" spans="1:3" s="749" customFormat="1" ht="15.75">
      <c r="A19" s="757" t="s">
        <v>777</v>
      </c>
      <c r="B19" s="755" t="s">
        <v>778</v>
      </c>
      <c r="C19" s="756"/>
    </row>
    <row r="20" spans="1:3" s="749" customFormat="1" ht="30">
      <c r="A20" s="757" t="s">
        <v>779</v>
      </c>
      <c r="B20" s="755" t="s">
        <v>780</v>
      </c>
      <c r="C20" s="756"/>
    </row>
    <row r="21" spans="1:3" s="749" customFormat="1" ht="30">
      <c r="A21" s="757" t="s">
        <v>781</v>
      </c>
      <c r="B21" s="758" t="s">
        <v>782</v>
      </c>
      <c r="C21" s="756"/>
    </row>
    <row r="22" spans="1:3" s="749" customFormat="1" ht="15.75">
      <c r="A22" s="757" t="s">
        <v>783</v>
      </c>
      <c r="B22" s="755" t="s">
        <v>784</v>
      </c>
      <c r="C22" s="756"/>
    </row>
    <row r="23" spans="1:3" s="749" customFormat="1" ht="15.75">
      <c r="A23" s="757" t="s">
        <v>785</v>
      </c>
      <c r="B23" s="755" t="s">
        <v>786</v>
      </c>
      <c r="C23" s="756"/>
    </row>
    <row r="24" spans="1:3" s="749" customFormat="1" ht="15.75">
      <c r="A24" s="757" t="s">
        <v>787</v>
      </c>
      <c r="B24" s="755" t="s">
        <v>788</v>
      </c>
      <c r="C24" s="756"/>
    </row>
    <row r="25" spans="1:3" s="749" customFormat="1" ht="15.75">
      <c r="A25" s="757" t="s">
        <v>804</v>
      </c>
      <c r="B25" s="755" t="s">
        <v>789</v>
      </c>
      <c r="C25" s="756"/>
    </row>
    <row r="26" spans="1:3" s="749" customFormat="1" ht="15.75">
      <c r="A26" s="757" t="s">
        <v>812</v>
      </c>
      <c r="B26" s="755" t="s">
        <v>790</v>
      </c>
      <c r="C26" s="756"/>
    </row>
    <row r="27" spans="1:3" s="749" customFormat="1" ht="15.75">
      <c r="A27" s="757" t="s">
        <v>791</v>
      </c>
      <c r="B27" s="755" t="s">
        <v>792</v>
      </c>
      <c r="C27" s="756"/>
    </row>
    <row r="28" spans="1:3" s="749" customFormat="1" ht="15.75">
      <c r="A28" s="759" t="s">
        <v>793</v>
      </c>
      <c r="B28" s="760" t="s">
        <v>794</v>
      </c>
      <c r="C28" s="756"/>
    </row>
    <row r="29" spans="1:3" s="749" customFormat="1" ht="15.75">
      <c r="A29" s="759" t="s">
        <v>795</v>
      </c>
      <c r="B29" s="760" t="s">
        <v>796</v>
      </c>
      <c r="C29" s="756"/>
    </row>
    <row r="30" spans="1:3" s="749" customFormat="1" ht="15.75">
      <c r="A30" s="759" t="s">
        <v>950</v>
      </c>
      <c r="B30" s="760" t="s">
        <v>907</v>
      </c>
      <c r="C30" s="756"/>
    </row>
    <row r="31" spans="1:3" s="728" customFormat="1" ht="16.5">
      <c r="A31" s="732" t="s">
        <v>759</v>
      </c>
      <c r="B31" s="733" t="s">
        <v>760</v>
      </c>
    </row>
  </sheetData>
  <hyperlinks>
    <hyperlink ref="A2:B2" location="'1'!A1" display=" 1-  Etablissements de soins de santé primaires selon la province   (ou la préfecture) : public"/>
    <hyperlink ref="A3:B3" location="'2'!A1" display=" 2- Hôpitaux  selon  la province  (ou la préfecture) : public "/>
    <hyperlink ref="A4:B4" location="'3'!A1" display=" 3- Lits existants des hôpitaux   publics selon la province   (ou la préfecture)"/>
    <hyperlink ref="A5:B5" location="'4'!A1" display=" 4- Répartition des Médecins  selon la spécialité et la région"/>
    <hyperlink ref="A6:B6" location="'5'!A1" display=" 5- Effectif des médecins par secteur    et province (ou préfecture)  "/>
    <hyperlink ref="A7:B7" location="'6'!A1" display=" 6- Médecins du Ministère de la Santé par province (ou  préfecture)"/>
    <hyperlink ref="A8:B8" location="'7'!A1" display=" 7- Médecins du Ministère de la Santé exerçant dans le RESSP  par province  (ou préfecture) "/>
    <hyperlink ref="A10:B10" location="'8'!A1" display=" 8- Chirurgiens dentistes par province (ou préfecture) :  Public"/>
    <hyperlink ref="A12:B12" location="'9'!A1" display=" 9- Cabinet de chirurgie dentaire  par province (ou préfecture) :  Privé  "/>
    <hyperlink ref="A15:B15" location="'10'!A1" display="10- Personnel paramédical par province (ou préfecture) : public "/>
    <hyperlink ref="A16:B16" location="'11'!A1" display="11- Personnel paramédical  exerçant dans le RESSP  par   province (ou préfecture): Public"/>
    <hyperlink ref="A17:B17" location="'12'!A1" display="12- Consultations curatives  réalisées   dans les formations de  soins de santé de base par province (ou préfecture) "/>
    <hyperlink ref="A18:B18" location="'13'!A1" display="13- Nombre de parturientes bénéficiaires de suivi de la  Grossesse et de l'Accouchement par province (ou préfecture)"/>
    <hyperlink ref="A19:B19" location="'14'!A1" display="14-Accouchements au sein des formations sanitaires  publiques selon la province (ou préfecture)"/>
    <hyperlink ref="A20:B20" location="'15'!A1" display="15-Nombre de femmes bénéficiaires des prestations de  Planification Familiale par province (ou préfecture) : nouvelles acceptantes"/>
    <hyperlink ref="A21:B21" location="'16'!A1" display="16-Nombre de femmes bénéficiaires des prestations de  Planification Familiale par province (ou préfecture): Anciennes  acceptantes "/>
    <hyperlink ref="A22:B22" location="'17'!A1" display="17-Nombre d’enfants bénéficiaires des prestations du PNI par province (ou préfecture)"/>
    <hyperlink ref="A23:B23" location="'18'!A1" display="18-Enfants bénéficiaires du PNLMD par province  (ou préfecture)"/>
    <hyperlink ref="A24:B24" location="'19'!A1" display="19-Mouvements des malades dans les hôpitaux publics selon la province (ou la préfecture) "/>
    <hyperlink ref="A25:B25" location="'20'!A1" display="20-Statistiques d’occupation des lits des hôpitaux publics par  (ou préfecture)"/>
    <hyperlink ref="A26:B26" location="'21'!A1" display="21- Consultations médicales réalisées dans les hôpitaux publics par province (ou préfecture) . "/>
    <hyperlink ref="A27:B27" location="'22'!A1" display="22-Activités des laboratoires des hôpitaux publics par province  (ou préfecture) "/>
    <hyperlink ref="A28:B28" location="'23'!A1" display="23-Maladies sous surveillance dans les formations sanitaires publiques par province (ou préfecture)"/>
    <hyperlink ref="A29:B29" location="'24'!A1" display="24-Evolution du nombre de cas signalés dans les formations  sanitaires publiques par maladies sous surveillance"/>
    <hyperlink ref="A30:B30" location="'25'!A1" display="25-Décès selon la cause et le sexe"/>
    <hyperlink ref="A9" location="'8'!A1" display=" 8- Médecins privés par province (ou préfecture) : Privé"/>
    <hyperlink ref="B9" location="'8'!A1" display=" 8 -  أطباء القطاع الخاص حسب الإقليم (أوالعمالة) :خاص "/>
    <hyperlink ref="A10" location="'9'!A1" display=" 9- Chirurgiens dentistes par province (ou préfecture) :  Public"/>
    <hyperlink ref="B10" location="'9'!A1" display="9 - جراحي الأسنان حسب الإقليم (أوالعمالة):  عمومي  "/>
    <hyperlink ref="A11" location="'10'!A1" display="10- Clinique privées par province (ou préfecture) : Privé"/>
    <hyperlink ref="B11" location="'10'!A1" display="10- المصحات الخاصة حسب الإقليم (أوالعمالة) : خاص"/>
    <hyperlink ref="A12" location="'11'!A1" display=" 11- Cabinets de chirurgie dentaire  par province (ou préfecture) :  Privé  "/>
    <hyperlink ref="B12" location="'11'!A1" display="11 - عيادة جراحة الأسنان حسب الإقليم (أوالعمالة) :خاص"/>
    <hyperlink ref="A13" location="'12'!A1" display="12- Officines de pharmacie par province (ou préfecture) : Privé"/>
    <hyperlink ref="B13" location="'12'!A1" display="12 -الصيدليات حسب الإقليم (أوالعمالة) : خاص"/>
    <hyperlink ref="A14" location="'13'!A1" display="13- Laboratoires d'analyses médicales par province (ou préfecture) : Privé"/>
    <hyperlink ref="B14" location="'13'!A1" display="13-  مختبرات التحاليل الطبية  حسب الإقليم (أوالعمالة) : خاص"/>
    <hyperlink ref="A15" location="'14'!A1" display="14- Personnel paramédical par province (ou préfecture) : public "/>
    <hyperlink ref="B15" location="'14'!A1" display="14- الجهازالشبه طبي حسب الإقليم (أوالعمالة) : عمومي   "/>
    <hyperlink ref="B16" location="'15'!A1" display="15- الجهازالشبه طبي المزاول ب ش.م.ر.ص.أ  حسب الإقليم (أوالعمالة) : عمومي "/>
    <hyperlink ref="A16" location="'15'!A1" display="15- Personnel paramédical  exerçant dans le RESSP par province (ou préfecture): Public"/>
    <hyperlink ref="A17" location="'16'!A1" display="16- Consultations curatives  réalisées   dans les formations de  soins de santé de base par province (ou préfecture) "/>
    <hyperlink ref="B17" location="'16'!A1" display="12- الفحوصات العلاجية المقدمة من طرف مؤسسات  العلاجات الصحية الأساسية  حسب الإقليم (أوالعمالة) "/>
    <hyperlink ref="B18" location="'17'!A1" display=" 17- الفحوصات الصحية قبل الولادة حسب المكان   و حسب الإقليم (أوالعمالة)"/>
    <hyperlink ref="A18" location="'17'!A1" display="17- Consultations prénatales par milieu et par province (ou préfecture)"/>
    <hyperlink ref="B19" location="'18'!A1" display="18- الولادات بالمؤسسات الصحية العمومية حسب الإقليم (أوالعمالة)"/>
    <hyperlink ref="A19" location="'18'!A1" display="18-Accouchements au sein des formations sanitaires  publiques selon la province (ou préfecture)"/>
    <hyperlink ref="B20" location="'19'!A1" display="19-  عدد النساء المستفيدات من خدمات التخطيط العائلي حسب الإقليم (أوالعمالة) :المتلقيات الجديدات"/>
    <hyperlink ref="A20" location="'19'!A1" display="19-Nombre de femmes bénéficiaires des prestations de  Planification Familiale par province (ou préfecture) : nouvelles acceptantes"/>
    <hyperlink ref="A21" location="'20'!A1" display="20-Nombre de femmes bénéficiaires des prestations de  Planification Familiale par province (ou préfecture): Anciennes  acceptantes "/>
    <hyperlink ref="B21" location="'20'!A1" display=" 20- عدد النساء المستفيدات من خدمات التخطيط   العائلي حسب (أوالعمالة) :  المتلقيات القديمات"/>
    <hyperlink ref="A22" location="'21'!A1" display="21-Nombre d’enfants bénéficiaires des prestations du PNI par province (ou préfecture)"/>
    <hyperlink ref="B22" location="'21'!A1" display="21- عدد الأطفال المستفيدون من البرنامج الوطني للتلقيح   حسب الإقليم (أوالعمالة)"/>
    <hyperlink ref="B23" location="'22'!A1" display="22- الأطفال المستفيدون من البرنامج الوطني لمحاربة أمراض الإسهال حسب الإقليم (أوالعمالة)"/>
    <hyperlink ref="A23" location="'22'!A1" display="22-Enfants bénéficiaires du PNLMD par province  (ou préfecture)"/>
    <hyperlink ref="A24" location="'23'!A1" display="23-Mouvements des malades dans les hôpitaux publics selon la province (ou la préfecture) "/>
    <hyperlink ref="B24" location="'23'!A1" display="19- حركات المرضى داخل المستشفيات العمومية حسب الإقليم (أوالعمالة)"/>
    <hyperlink ref="B25" location="'24'!A1" display="20- إحصائيات الإيواء بالمستشفيات العمومية حسب الإقليم (أوالعمالة)"/>
    <hyperlink ref="A25" location="'24'!A1" display="24-Statistiques d’occupation des lits des hôpitaux publics par province (ou préfecture)"/>
    <hyperlink ref="A26" location="'25'!A1" display="25- Consultations médicales spécialisées réalisées dans les hôpitaux publics par province (ou préfecture)"/>
    <hyperlink ref="B26" location="'25'!A1" display="25- الفحوصات الطبية المقدمة من طرف المستشفيات العمومية حسب الإقليم (أوالعمالة)"/>
    <hyperlink ref="B27" location="'26'!A1" display="26- أنشطة مختبرات  المستشفيات العمومية حسب الإقليم  (أوالعمالة)"/>
    <hyperlink ref="A27" location="'26'!A1" display="26-Activités des laboratoires des hôpitaux publics par province  (ou préfecture) "/>
    <hyperlink ref="B28" location="'27'!A1" display="27- الأمراض المراقبة بالمؤسسات الصحية العمومية حسب الإقليم (أوالعمالة)"/>
    <hyperlink ref="A28" location="'27'!A1" display="27-Maladies sous surveillance dans les formations sanitaires publiques par province (ou préfecture)"/>
    <hyperlink ref="B29" location="'28'!A1" display="28- تطور عدد الحالات المصرح بها بالمؤسسات  الصحية العمومية حسب الأمراض المراقبة"/>
    <hyperlink ref="A29" location="'28'!A1" display="28-Evolution du nombre de cas signalés dans les formations  sanitaires publiques par maladies sous surveillance"/>
    <hyperlink ref="A30" location="'29'!A1" display="29- Classement des dix premières causes de décès selon le sexe"/>
    <hyperlink ref="A6" location="'5'!A1" display=" 5- Effectif des médecins par secteur et province (ou préfecture)  "/>
    <hyperlink ref="B30" location="'29'!A1" display="29-تصنيف أهم عشر أسباب للوفيات حسب الجنس"/>
  </hyperlinks>
  <pageMargins left="0.7" right="0.7" top="0.75" bottom="0.75" header="0.3" footer="0.3"/>
  <pageSetup paperSize="9" scale="6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DG148"/>
  <sheetViews>
    <sheetView showGridLines="0" view="pageLayout" zoomScaleSheetLayoutView="62" workbookViewId="0">
      <selection activeCell="D82" sqref="D82"/>
    </sheetView>
  </sheetViews>
  <sheetFormatPr baseColWidth="10" defaultColWidth="12.42578125" defaultRowHeight="12.75"/>
  <cols>
    <col min="1" max="1" width="34.7109375" style="89" customWidth="1"/>
    <col min="2" max="2" width="9.42578125" style="104" customWidth="1"/>
    <col min="3" max="3" width="9.42578125" style="635" customWidth="1"/>
    <col min="4" max="4" width="10.140625" style="87" customWidth="1"/>
    <col min="5" max="5" width="9.42578125" style="636" customWidth="1"/>
    <col min="6" max="6" width="9.42578125" style="104" customWidth="1"/>
    <col min="7" max="7" width="39.42578125" style="89" customWidth="1"/>
    <col min="8" max="8" width="5.28515625" style="89" customWidth="1"/>
    <col min="9" max="11" width="11" style="89" hidden="1" customWidth="1"/>
    <col min="12" max="12" width="27" style="89" hidden="1" customWidth="1"/>
    <col min="13" max="13" width="11" style="117" hidden="1" customWidth="1"/>
    <col min="14" max="15" width="11" style="89" hidden="1" customWidth="1"/>
    <col min="16" max="16" width="23.42578125" style="89" hidden="1" customWidth="1"/>
    <col min="17" max="111" width="11" style="89" hidden="1" customWidth="1"/>
    <col min="112" max="243" width="11" style="89" customWidth="1"/>
    <col min="244" max="245" width="12.42578125" style="89"/>
    <col min="246" max="246" width="39.42578125" style="89" customWidth="1"/>
    <col min="247" max="251" width="9.42578125" style="89" customWidth="1"/>
    <col min="252" max="252" width="39.42578125" style="89" customWidth="1"/>
    <col min="253" max="253" width="5.28515625" style="89" customWidth="1"/>
    <col min="254" max="356" width="0" style="89" hidden="1" customWidth="1"/>
    <col min="357" max="499" width="11" style="89" customWidth="1"/>
    <col min="500" max="501" width="12.42578125" style="89"/>
    <col min="502" max="502" width="39.42578125" style="89" customWidth="1"/>
    <col min="503" max="507" width="9.42578125" style="89" customWidth="1"/>
    <col min="508" max="508" width="39.42578125" style="89" customWidth="1"/>
    <col min="509" max="509" width="5.28515625" style="89" customWidth="1"/>
    <col min="510" max="612" width="0" style="89" hidden="1" customWidth="1"/>
    <col min="613" max="755" width="11" style="89" customWidth="1"/>
    <col min="756" max="757" width="12.42578125" style="89"/>
    <col min="758" max="758" width="39.42578125" style="89" customWidth="1"/>
    <col min="759" max="763" width="9.42578125" style="89" customWidth="1"/>
    <col min="764" max="764" width="39.42578125" style="89" customWidth="1"/>
    <col min="765" max="765" width="5.28515625" style="89" customWidth="1"/>
    <col min="766" max="868" width="0" style="89" hidden="1" customWidth="1"/>
    <col min="869" max="1011" width="11" style="89" customWidth="1"/>
    <col min="1012" max="1013" width="12.42578125" style="89"/>
    <col min="1014" max="1014" width="39.42578125" style="89" customWidth="1"/>
    <col min="1015" max="1019" width="9.42578125" style="89" customWidth="1"/>
    <col min="1020" max="1020" width="39.42578125" style="89" customWidth="1"/>
    <col min="1021" max="1021" width="5.28515625" style="89" customWidth="1"/>
    <col min="1022" max="1124" width="0" style="89" hidden="1" customWidth="1"/>
    <col min="1125" max="1267" width="11" style="89" customWidth="1"/>
    <col min="1268" max="1269" width="12.42578125" style="89"/>
    <col min="1270" max="1270" width="39.42578125" style="89" customWidth="1"/>
    <col min="1271" max="1275" width="9.42578125" style="89" customWidth="1"/>
    <col min="1276" max="1276" width="39.42578125" style="89" customWidth="1"/>
    <col min="1277" max="1277" width="5.28515625" style="89" customWidth="1"/>
    <col min="1278" max="1380" width="0" style="89" hidden="1" customWidth="1"/>
    <col min="1381" max="1523" width="11" style="89" customWidth="1"/>
    <col min="1524" max="1525" width="12.42578125" style="89"/>
    <col min="1526" max="1526" width="39.42578125" style="89" customWidth="1"/>
    <col min="1527" max="1531" width="9.42578125" style="89" customWidth="1"/>
    <col min="1532" max="1532" width="39.42578125" style="89" customWidth="1"/>
    <col min="1533" max="1533" width="5.28515625" style="89" customWidth="1"/>
    <col min="1534" max="1636" width="0" style="89" hidden="1" customWidth="1"/>
    <col min="1637" max="1779" width="11" style="89" customWidth="1"/>
    <col min="1780" max="1781" width="12.42578125" style="89"/>
    <col min="1782" max="1782" width="39.42578125" style="89" customWidth="1"/>
    <col min="1783" max="1787" width="9.42578125" style="89" customWidth="1"/>
    <col min="1788" max="1788" width="39.42578125" style="89" customWidth="1"/>
    <col min="1789" max="1789" width="5.28515625" style="89" customWidth="1"/>
    <col min="1790" max="1892" width="0" style="89" hidden="1" customWidth="1"/>
    <col min="1893" max="2035" width="11" style="89" customWidth="1"/>
    <col min="2036" max="2037" width="12.42578125" style="89"/>
    <col min="2038" max="2038" width="39.42578125" style="89" customWidth="1"/>
    <col min="2039" max="2043" width="9.42578125" style="89" customWidth="1"/>
    <col min="2044" max="2044" width="39.42578125" style="89" customWidth="1"/>
    <col min="2045" max="2045" width="5.28515625" style="89" customWidth="1"/>
    <col min="2046" max="2148" width="0" style="89" hidden="1" customWidth="1"/>
    <col min="2149" max="2291" width="11" style="89" customWidth="1"/>
    <col min="2292" max="2293" width="12.42578125" style="89"/>
    <col min="2294" max="2294" width="39.42578125" style="89" customWidth="1"/>
    <col min="2295" max="2299" width="9.42578125" style="89" customWidth="1"/>
    <col min="2300" max="2300" width="39.42578125" style="89" customWidth="1"/>
    <col min="2301" max="2301" width="5.28515625" style="89" customWidth="1"/>
    <col min="2302" max="2404" width="0" style="89" hidden="1" customWidth="1"/>
    <col min="2405" max="2547" width="11" style="89" customWidth="1"/>
    <col min="2548" max="2549" width="12.42578125" style="89"/>
    <col min="2550" max="2550" width="39.42578125" style="89" customWidth="1"/>
    <col min="2551" max="2555" width="9.42578125" style="89" customWidth="1"/>
    <col min="2556" max="2556" width="39.42578125" style="89" customWidth="1"/>
    <col min="2557" max="2557" width="5.28515625" style="89" customWidth="1"/>
    <col min="2558" max="2660" width="0" style="89" hidden="1" customWidth="1"/>
    <col min="2661" max="2803" width="11" style="89" customWidth="1"/>
    <col min="2804" max="2805" width="12.42578125" style="89"/>
    <col min="2806" max="2806" width="39.42578125" style="89" customWidth="1"/>
    <col min="2807" max="2811" width="9.42578125" style="89" customWidth="1"/>
    <col min="2812" max="2812" width="39.42578125" style="89" customWidth="1"/>
    <col min="2813" max="2813" width="5.28515625" style="89" customWidth="1"/>
    <col min="2814" max="2916" width="0" style="89" hidden="1" customWidth="1"/>
    <col min="2917" max="3059" width="11" style="89" customWidth="1"/>
    <col min="3060" max="3061" width="12.42578125" style="89"/>
    <col min="3062" max="3062" width="39.42578125" style="89" customWidth="1"/>
    <col min="3063" max="3067" width="9.42578125" style="89" customWidth="1"/>
    <col min="3068" max="3068" width="39.42578125" style="89" customWidth="1"/>
    <col min="3069" max="3069" width="5.28515625" style="89" customWidth="1"/>
    <col min="3070" max="3172" width="0" style="89" hidden="1" customWidth="1"/>
    <col min="3173" max="3315" width="11" style="89" customWidth="1"/>
    <col min="3316" max="3317" width="12.42578125" style="89"/>
    <col min="3318" max="3318" width="39.42578125" style="89" customWidth="1"/>
    <col min="3319" max="3323" width="9.42578125" style="89" customWidth="1"/>
    <col min="3324" max="3324" width="39.42578125" style="89" customWidth="1"/>
    <col min="3325" max="3325" width="5.28515625" style="89" customWidth="1"/>
    <col min="3326" max="3428" width="0" style="89" hidden="1" customWidth="1"/>
    <col min="3429" max="3571" width="11" style="89" customWidth="1"/>
    <col min="3572" max="3573" width="12.42578125" style="89"/>
    <col min="3574" max="3574" width="39.42578125" style="89" customWidth="1"/>
    <col min="3575" max="3579" width="9.42578125" style="89" customWidth="1"/>
    <col min="3580" max="3580" width="39.42578125" style="89" customWidth="1"/>
    <col min="3581" max="3581" width="5.28515625" style="89" customWidth="1"/>
    <col min="3582" max="3684" width="0" style="89" hidden="1" customWidth="1"/>
    <col min="3685" max="3827" width="11" style="89" customWidth="1"/>
    <col min="3828" max="3829" width="12.42578125" style="89"/>
    <col min="3830" max="3830" width="39.42578125" style="89" customWidth="1"/>
    <col min="3831" max="3835" width="9.42578125" style="89" customWidth="1"/>
    <col min="3836" max="3836" width="39.42578125" style="89" customWidth="1"/>
    <col min="3837" max="3837" width="5.28515625" style="89" customWidth="1"/>
    <col min="3838" max="3940" width="0" style="89" hidden="1" customWidth="1"/>
    <col min="3941" max="4083" width="11" style="89" customWidth="1"/>
    <col min="4084" max="4085" width="12.42578125" style="89"/>
    <col min="4086" max="4086" width="39.42578125" style="89" customWidth="1"/>
    <col min="4087" max="4091" width="9.42578125" style="89" customWidth="1"/>
    <col min="4092" max="4092" width="39.42578125" style="89" customWidth="1"/>
    <col min="4093" max="4093" width="5.28515625" style="89" customWidth="1"/>
    <col min="4094" max="4196" width="0" style="89" hidden="1" customWidth="1"/>
    <col min="4197" max="4339" width="11" style="89" customWidth="1"/>
    <col min="4340" max="4341" width="12.42578125" style="89"/>
    <col min="4342" max="4342" width="39.42578125" style="89" customWidth="1"/>
    <col min="4343" max="4347" width="9.42578125" style="89" customWidth="1"/>
    <col min="4348" max="4348" width="39.42578125" style="89" customWidth="1"/>
    <col min="4349" max="4349" width="5.28515625" style="89" customWidth="1"/>
    <col min="4350" max="4452" width="0" style="89" hidden="1" customWidth="1"/>
    <col min="4453" max="4595" width="11" style="89" customWidth="1"/>
    <col min="4596" max="4597" width="12.42578125" style="89"/>
    <col min="4598" max="4598" width="39.42578125" style="89" customWidth="1"/>
    <col min="4599" max="4603" width="9.42578125" style="89" customWidth="1"/>
    <col min="4604" max="4604" width="39.42578125" style="89" customWidth="1"/>
    <col min="4605" max="4605" width="5.28515625" style="89" customWidth="1"/>
    <col min="4606" max="4708" width="0" style="89" hidden="1" customWidth="1"/>
    <col min="4709" max="4851" width="11" style="89" customWidth="1"/>
    <col min="4852" max="4853" width="12.42578125" style="89"/>
    <col min="4854" max="4854" width="39.42578125" style="89" customWidth="1"/>
    <col min="4855" max="4859" width="9.42578125" style="89" customWidth="1"/>
    <col min="4860" max="4860" width="39.42578125" style="89" customWidth="1"/>
    <col min="4861" max="4861" width="5.28515625" style="89" customWidth="1"/>
    <col min="4862" max="4964" width="0" style="89" hidden="1" customWidth="1"/>
    <col min="4965" max="5107" width="11" style="89" customWidth="1"/>
    <col min="5108" max="5109" width="12.42578125" style="89"/>
    <col min="5110" max="5110" width="39.42578125" style="89" customWidth="1"/>
    <col min="5111" max="5115" width="9.42578125" style="89" customWidth="1"/>
    <col min="5116" max="5116" width="39.42578125" style="89" customWidth="1"/>
    <col min="5117" max="5117" width="5.28515625" style="89" customWidth="1"/>
    <col min="5118" max="5220" width="0" style="89" hidden="1" customWidth="1"/>
    <col min="5221" max="5363" width="11" style="89" customWidth="1"/>
    <col min="5364" max="5365" width="12.42578125" style="89"/>
    <col min="5366" max="5366" width="39.42578125" style="89" customWidth="1"/>
    <col min="5367" max="5371" width="9.42578125" style="89" customWidth="1"/>
    <col min="5372" max="5372" width="39.42578125" style="89" customWidth="1"/>
    <col min="5373" max="5373" width="5.28515625" style="89" customWidth="1"/>
    <col min="5374" max="5476" width="0" style="89" hidden="1" customWidth="1"/>
    <col min="5477" max="5619" width="11" style="89" customWidth="1"/>
    <col min="5620" max="5621" width="12.42578125" style="89"/>
    <col min="5622" max="5622" width="39.42578125" style="89" customWidth="1"/>
    <col min="5623" max="5627" width="9.42578125" style="89" customWidth="1"/>
    <col min="5628" max="5628" width="39.42578125" style="89" customWidth="1"/>
    <col min="5629" max="5629" width="5.28515625" style="89" customWidth="1"/>
    <col min="5630" max="5732" width="0" style="89" hidden="1" customWidth="1"/>
    <col min="5733" max="5875" width="11" style="89" customWidth="1"/>
    <col min="5876" max="5877" width="12.42578125" style="89"/>
    <col min="5878" max="5878" width="39.42578125" style="89" customWidth="1"/>
    <col min="5879" max="5883" width="9.42578125" style="89" customWidth="1"/>
    <col min="5884" max="5884" width="39.42578125" style="89" customWidth="1"/>
    <col min="5885" max="5885" width="5.28515625" style="89" customWidth="1"/>
    <col min="5886" max="5988" width="0" style="89" hidden="1" customWidth="1"/>
    <col min="5989" max="6131" width="11" style="89" customWidth="1"/>
    <col min="6132" max="6133" width="12.42578125" style="89"/>
    <col min="6134" max="6134" width="39.42578125" style="89" customWidth="1"/>
    <col min="6135" max="6139" width="9.42578125" style="89" customWidth="1"/>
    <col min="6140" max="6140" width="39.42578125" style="89" customWidth="1"/>
    <col min="6141" max="6141" width="5.28515625" style="89" customWidth="1"/>
    <col min="6142" max="6244" width="0" style="89" hidden="1" customWidth="1"/>
    <col min="6245" max="6387" width="11" style="89" customWidth="1"/>
    <col min="6388" max="6389" width="12.42578125" style="89"/>
    <col min="6390" max="6390" width="39.42578125" style="89" customWidth="1"/>
    <col min="6391" max="6395" width="9.42578125" style="89" customWidth="1"/>
    <col min="6396" max="6396" width="39.42578125" style="89" customWidth="1"/>
    <col min="6397" max="6397" width="5.28515625" style="89" customWidth="1"/>
    <col min="6398" max="6500" width="0" style="89" hidden="1" customWidth="1"/>
    <col min="6501" max="6643" width="11" style="89" customWidth="1"/>
    <col min="6644" max="6645" width="12.42578125" style="89"/>
    <col min="6646" max="6646" width="39.42578125" style="89" customWidth="1"/>
    <col min="6647" max="6651" width="9.42578125" style="89" customWidth="1"/>
    <col min="6652" max="6652" width="39.42578125" style="89" customWidth="1"/>
    <col min="6653" max="6653" width="5.28515625" style="89" customWidth="1"/>
    <col min="6654" max="6756" width="0" style="89" hidden="1" customWidth="1"/>
    <col min="6757" max="6899" width="11" style="89" customWidth="1"/>
    <col min="6900" max="6901" width="12.42578125" style="89"/>
    <col min="6902" max="6902" width="39.42578125" style="89" customWidth="1"/>
    <col min="6903" max="6907" width="9.42578125" style="89" customWidth="1"/>
    <col min="6908" max="6908" width="39.42578125" style="89" customWidth="1"/>
    <col min="6909" max="6909" width="5.28515625" style="89" customWidth="1"/>
    <col min="6910" max="7012" width="0" style="89" hidden="1" customWidth="1"/>
    <col min="7013" max="7155" width="11" style="89" customWidth="1"/>
    <col min="7156" max="7157" width="12.42578125" style="89"/>
    <col min="7158" max="7158" width="39.42578125" style="89" customWidth="1"/>
    <col min="7159" max="7163" width="9.42578125" style="89" customWidth="1"/>
    <col min="7164" max="7164" width="39.42578125" style="89" customWidth="1"/>
    <col min="7165" max="7165" width="5.28515625" style="89" customWidth="1"/>
    <col min="7166" max="7268" width="0" style="89" hidden="1" customWidth="1"/>
    <col min="7269" max="7411" width="11" style="89" customWidth="1"/>
    <col min="7412" max="7413" width="12.42578125" style="89"/>
    <col min="7414" max="7414" width="39.42578125" style="89" customWidth="1"/>
    <col min="7415" max="7419" width="9.42578125" style="89" customWidth="1"/>
    <col min="7420" max="7420" width="39.42578125" style="89" customWidth="1"/>
    <col min="7421" max="7421" width="5.28515625" style="89" customWidth="1"/>
    <col min="7422" max="7524" width="0" style="89" hidden="1" customWidth="1"/>
    <col min="7525" max="7667" width="11" style="89" customWidth="1"/>
    <col min="7668" max="7669" width="12.42578125" style="89"/>
    <col min="7670" max="7670" width="39.42578125" style="89" customWidth="1"/>
    <col min="7671" max="7675" width="9.42578125" style="89" customWidth="1"/>
    <col min="7676" max="7676" width="39.42578125" style="89" customWidth="1"/>
    <col min="7677" max="7677" width="5.28515625" style="89" customWidth="1"/>
    <col min="7678" max="7780" width="0" style="89" hidden="1" customWidth="1"/>
    <col min="7781" max="7923" width="11" style="89" customWidth="1"/>
    <col min="7924" max="7925" width="12.42578125" style="89"/>
    <col min="7926" max="7926" width="39.42578125" style="89" customWidth="1"/>
    <col min="7927" max="7931" width="9.42578125" style="89" customWidth="1"/>
    <col min="7932" max="7932" width="39.42578125" style="89" customWidth="1"/>
    <col min="7933" max="7933" width="5.28515625" style="89" customWidth="1"/>
    <col min="7934" max="8036" width="0" style="89" hidden="1" customWidth="1"/>
    <col min="8037" max="8179" width="11" style="89" customWidth="1"/>
    <col min="8180" max="8181" width="12.42578125" style="89"/>
    <col min="8182" max="8182" width="39.42578125" style="89" customWidth="1"/>
    <col min="8183" max="8187" width="9.42578125" style="89" customWidth="1"/>
    <col min="8188" max="8188" width="39.42578125" style="89" customWidth="1"/>
    <col min="8189" max="8189" width="5.28515625" style="89" customWidth="1"/>
    <col min="8190" max="8292" width="0" style="89" hidden="1" customWidth="1"/>
    <col min="8293" max="8435" width="11" style="89" customWidth="1"/>
    <col min="8436" max="8437" width="12.42578125" style="89"/>
    <col min="8438" max="8438" width="39.42578125" style="89" customWidth="1"/>
    <col min="8439" max="8443" width="9.42578125" style="89" customWidth="1"/>
    <col min="8444" max="8444" width="39.42578125" style="89" customWidth="1"/>
    <col min="8445" max="8445" width="5.28515625" style="89" customWidth="1"/>
    <col min="8446" max="8548" width="0" style="89" hidden="1" customWidth="1"/>
    <col min="8549" max="8691" width="11" style="89" customWidth="1"/>
    <col min="8692" max="8693" width="12.42578125" style="89"/>
    <col min="8694" max="8694" width="39.42578125" style="89" customWidth="1"/>
    <col min="8695" max="8699" width="9.42578125" style="89" customWidth="1"/>
    <col min="8700" max="8700" width="39.42578125" style="89" customWidth="1"/>
    <col min="8701" max="8701" width="5.28515625" style="89" customWidth="1"/>
    <col min="8702" max="8804" width="0" style="89" hidden="1" customWidth="1"/>
    <col min="8805" max="8947" width="11" style="89" customWidth="1"/>
    <col min="8948" max="8949" width="12.42578125" style="89"/>
    <col min="8950" max="8950" width="39.42578125" style="89" customWidth="1"/>
    <col min="8951" max="8955" width="9.42578125" style="89" customWidth="1"/>
    <col min="8956" max="8956" width="39.42578125" style="89" customWidth="1"/>
    <col min="8957" max="8957" width="5.28515625" style="89" customWidth="1"/>
    <col min="8958" max="9060" width="0" style="89" hidden="1" customWidth="1"/>
    <col min="9061" max="9203" width="11" style="89" customWidth="1"/>
    <col min="9204" max="9205" width="12.42578125" style="89"/>
    <col min="9206" max="9206" width="39.42578125" style="89" customWidth="1"/>
    <col min="9207" max="9211" width="9.42578125" style="89" customWidth="1"/>
    <col min="9212" max="9212" width="39.42578125" style="89" customWidth="1"/>
    <col min="9213" max="9213" width="5.28515625" style="89" customWidth="1"/>
    <col min="9214" max="9316" width="0" style="89" hidden="1" customWidth="1"/>
    <col min="9317" max="9459" width="11" style="89" customWidth="1"/>
    <col min="9460" max="9461" width="12.42578125" style="89"/>
    <col min="9462" max="9462" width="39.42578125" style="89" customWidth="1"/>
    <col min="9463" max="9467" width="9.42578125" style="89" customWidth="1"/>
    <col min="9468" max="9468" width="39.42578125" style="89" customWidth="1"/>
    <col min="9469" max="9469" width="5.28515625" style="89" customWidth="1"/>
    <col min="9470" max="9572" width="0" style="89" hidden="1" customWidth="1"/>
    <col min="9573" max="9715" width="11" style="89" customWidth="1"/>
    <col min="9716" max="9717" width="12.42578125" style="89"/>
    <col min="9718" max="9718" width="39.42578125" style="89" customWidth="1"/>
    <col min="9719" max="9723" width="9.42578125" style="89" customWidth="1"/>
    <col min="9724" max="9724" width="39.42578125" style="89" customWidth="1"/>
    <col min="9725" max="9725" width="5.28515625" style="89" customWidth="1"/>
    <col min="9726" max="9828" width="0" style="89" hidden="1" customWidth="1"/>
    <col min="9829" max="9971" width="11" style="89" customWidth="1"/>
    <col min="9972" max="9973" width="12.42578125" style="89"/>
    <col min="9974" max="9974" width="39.42578125" style="89" customWidth="1"/>
    <col min="9975" max="9979" width="9.42578125" style="89" customWidth="1"/>
    <col min="9980" max="9980" width="39.42578125" style="89" customWidth="1"/>
    <col min="9981" max="9981" width="5.28515625" style="89" customWidth="1"/>
    <col min="9982" max="10084" width="0" style="89" hidden="1" customWidth="1"/>
    <col min="10085" max="10227" width="11" style="89" customWidth="1"/>
    <col min="10228" max="10229" width="12.42578125" style="89"/>
    <col min="10230" max="10230" width="39.42578125" style="89" customWidth="1"/>
    <col min="10231" max="10235" width="9.42578125" style="89" customWidth="1"/>
    <col min="10236" max="10236" width="39.42578125" style="89" customWidth="1"/>
    <col min="10237" max="10237" width="5.28515625" style="89" customWidth="1"/>
    <col min="10238" max="10340" width="0" style="89" hidden="1" customWidth="1"/>
    <col min="10341" max="10483" width="11" style="89" customWidth="1"/>
    <col min="10484" max="10485" width="12.42578125" style="89"/>
    <col min="10486" max="10486" width="39.42578125" style="89" customWidth="1"/>
    <col min="10487" max="10491" width="9.42578125" style="89" customWidth="1"/>
    <col min="10492" max="10492" width="39.42578125" style="89" customWidth="1"/>
    <col min="10493" max="10493" width="5.28515625" style="89" customWidth="1"/>
    <col min="10494" max="10596" width="0" style="89" hidden="1" customWidth="1"/>
    <col min="10597" max="10739" width="11" style="89" customWidth="1"/>
    <col min="10740" max="10741" width="12.42578125" style="89"/>
    <col min="10742" max="10742" width="39.42578125" style="89" customWidth="1"/>
    <col min="10743" max="10747" width="9.42578125" style="89" customWidth="1"/>
    <col min="10748" max="10748" width="39.42578125" style="89" customWidth="1"/>
    <col min="10749" max="10749" width="5.28515625" style="89" customWidth="1"/>
    <col min="10750" max="10852" width="0" style="89" hidden="1" customWidth="1"/>
    <col min="10853" max="10995" width="11" style="89" customWidth="1"/>
    <col min="10996" max="10997" width="12.42578125" style="89"/>
    <col min="10998" max="10998" width="39.42578125" style="89" customWidth="1"/>
    <col min="10999" max="11003" width="9.42578125" style="89" customWidth="1"/>
    <col min="11004" max="11004" width="39.42578125" style="89" customWidth="1"/>
    <col min="11005" max="11005" width="5.28515625" style="89" customWidth="1"/>
    <col min="11006" max="11108" width="0" style="89" hidden="1" customWidth="1"/>
    <col min="11109" max="11251" width="11" style="89" customWidth="1"/>
    <col min="11252" max="11253" width="12.42578125" style="89"/>
    <col min="11254" max="11254" width="39.42578125" style="89" customWidth="1"/>
    <col min="11255" max="11259" width="9.42578125" style="89" customWidth="1"/>
    <col min="11260" max="11260" width="39.42578125" style="89" customWidth="1"/>
    <col min="11261" max="11261" width="5.28515625" style="89" customWidth="1"/>
    <col min="11262" max="11364" width="0" style="89" hidden="1" customWidth="1"/>
    <col min="11365" max="11507" width="11" style="89" customWidth="1"/>
    <col min="11508" max="11509" width="12.42578125" style="89"/>
    <col min="11510" max="11510" width="39.42578125" style="89" customWidth="1"/>
    <col min="11511" max="11515" width="9.42578125" style="89" customWidth="1"/>
    <col min="11516" max="11516" width="39.42578125" style="89" customWidth="1"/>
    <col min="11517" max="11517" width="5.28515625" style="89" customWidth="1"/>
    <col min="11518" max="11620" width="0" style="89" hidden="1" customWidth="1"/>
    <col min="11621" max="11763" width="11" style="89" customWidth="1"/>
    <col min="11764" max="11765" width="12.42578125" style="89"/>
    <col min="11766" max="11766" width="39.42578125" style="89" customWidth="1"/>
    <col min="11767" max="11771" width="9.42578125" style="89" customWidth="1"/>
    <col min="11772" max="11772" width="39.42578125" style="89" customWidth="1"/>
    <col min="11773" max="11773" width="5.28515625" style="89" customWidth="1"/>
    <col min="11774" max="11876" width="0" style="89" hidden="1" customWidth="1"/>
    <col min="11877" max="12019" width="11" style="89" customWidth="1"/>
    <col min="12020" max="12021" width="12.42578125" style="89"/>
    <col min="12022" max="12022" width="39.42578125" style="89" customWidth="1"/>
    <col min="12023" max="12027" width="9.42578125" style="89" customWidth="1"/>
    <col min="12028" max="12028" width="39.42578125" style="89" customWidth="1"/>
    <col min="12029" max="12029" width="5.28515625" style="89" customWidth="1"/>
    <col min="12030" max="12132" width="0" style="89" hidden="1" customWidth="1"/>
    <col min="12133" max="12275" width="11" style="89" customWidth="1"/>
    <col min="12276" max="12277" width="12.42578125" style="89"/>
    <col min="12278" max="12278" width="39.42578125" style="89" customWidth="1"/>
    <col min="12279" max="12283" width="9.42578125" style="89" customWidth="1"/>
    <col min="12284" max="12284" width="39.42578125" style="89" customWidth="1"/>
    <col min="12285" max="12285" width="5.28515625" style="89" customWidth="1"/>
    <col min="12286" max="12388" width="0" style="89" hidden="1" customWidth="1"/>
    <col min="12389" max="12531" width="11" style="89" customWidth="1"/>
    <col min="12532" max="12533" width="12.42578125" style="89"/>
    <col min="12534" max="12534" width="39.42578125" style="89" customWidth="1"/>
    <col min="12535" max="12539" width="9.42578125" style="89" customWidth="1"/>
    <col min="12540" max="12540" width="39.42578125" style="89" customWidth="1"/>
    <col min="12541" max="12541" width="5.28515625" style="89" customWidth="1"/>
    <col min="12542" max="12644" width="0" style="89" hidden="1" customWidth="1"/>
    <col min="12645" max="12787" width="11" style="89" customWidth="1"/>
    <col min="12788" max="12789" width="12.42578125" style="89"/>
    <col min="12790" max="12790" width="39.42578125" style="89" customWidth="1"/>
    <col min="12791" max="12795" width="9.42578125" style="89" customWidth="1"/>
    <col min="12796" max="12796" width="39.42578125" style="89" customWidth="1"/>
    <col min="12797" max="12797" width="5.28515625" style="89" customWidth="1"/>
    <col min="12798" max="12900" width="0" style="89" hidden="1" customWidth="1"/>
    <col min="12901" max="13043" width="11" style="89" customWidth="1"/>
    <col min="13044" max="13045" width="12.42578125" style="89"/>
    <col min="13046" max="13046" width="39.42578125" style="89" customWidth="1"/>
    <col min="13047" max="13051" width="9.42578125" style="89" customWidth="1"/>
    <col min="13052" max="13052" width="39.42578125" style="89" customWidth="1"/>
    <col min="13053" max="13053" width="5.28515625" style="89" customWidth="1"/>
    <col min="13054" max="13156" width="0" style="89" hidden="1" customWidth="1"/>
    <col min="13157" max="13299" width="11" style="89" customWidth="1"/>
    <col min="13300" max="13301" width="12.42578125" style="89"/>
    <col min="13302" max="13302" width="39.42578125" style="89" customWidth="1"/>
    <col min="13303" max="13307" width="9.42578125" style="89" customWidth="1"/>
    <col min="13308" max="13308" width="39.42578125" style="89" customWidth="1"/>
    <col min="13309" max="13309" width="5.28515625" style="89" customWidth="1"/>
    <col min="13310" max="13412" width="0" style="89" hidden="1" customWidth="1"/>
    <col min="13413" max="13555" width="11" style="89" customWidth="1"/>
    <col min="13556" max="13557" width="12.42578125" style="89"/>
    <col min="13558" max="13558" width="39.42578125" style="89" customWidth="1"/>
    <col min="13559" max="13563" width="9.42578125" style="89" customWidth="1"/>
    <col min="13564" max="13564" width="39.42578125" style="89" customWidth="1"/>
    <col min="13565" max="13565" width="5.28515625" style="89" customWidth="1"/>
    <col min="13566" max="13668" width="0" style="89" hidden="1" customWidth="1"/>
    <col min="13669" max="13811" width="11" style="89" customWidth="1"/>
    <col min="13812" max="13813" width="12.42578125" style="89"/>
    <col min="13814" max="13814" width="39.42578125" style="89" customWidth="1"/>
    <col min="13815" max="13819" width="9.42578125" style="89" customWidth="1"/>
    <col min="13820" max="13820" width="39.42578125" style="89" customWidth="1"/>
    <col min="13821" max="13821" width="5.28515625" style="89" customWidth="1"/>
    <col min="13822" max="13924" width="0" style="89" hidden="1" customWidth="1"/>
    <col min="13925" max="14067" width="11" style="89" customWidth="1"/>
    <col min="14068" max="14069" width="12.42578125" style="89"/>
    <col min="14070" max="14070" width="39.42578125" style="89" customWidth="1"/>
    <col min="14071" max="14075" width="9.42578125" style="89" customWidth="1"/>
    <col min="14076" max="14076" width="39.42578125" style="89" customWidth="1"/>
    <col min="14077" max="14077" width="5.28515625" style="89" customWidth="1"/>
    <col min="14078" max="14180" width="0" style="89" hidden="1" customWidth="1"/>
    <col min="14181" max="14323" width="11" style="89" customWidth="1"/>
    <col min="14324" max="14325" width="12.42578125" style="89"/>
    <col min="14326" max="14326" width="39.42578125" style="89" customWidth="1"/>
    <col min="14327" max="14331" width="9.42578125" style="89" customWidth="1"/>
    <col min="14332" max="14332" width="39.42578125" style="89" customWidth="1"/>
    <col min="14333" max="14333" width="5.28515625" style="89" customWidth="1"/>
    <col min="14334" max="14436" width="0" style="89" hidden="1" customWidth="1"/>
    <col min="14437" max="14579" width="11" style="89" customWidth="1"/>
    <col min="14580" max="14581" width="12.42578125" style="89"/>
    <col min="14582" max="14582" width="39.42578125" style="89" customWidth="1"/>
    <col min="14583" max="14587" width="9.42578125" style="89" customWidth="1"/>
    <col min="14588" max="14588" width="39.42578125" style="89" customWidth="1"/>
    <col min="14589" max="14589" width="5.28515625" style="89" customWidth="1"/>
    <col min="14590" max="14692" width="0" style="89" hidden="1" customWidth="1"/>
    <col min="14693" max="14835" width="11" style="89" customWidth="1"/>
    <col min="14836" max="14837" width="12.42578125" style="89"/>
    <col min="14838" max="14838" width="39.42578125" style="89" customWidth="1"/>
    <col min="14839" max="14843" width="9.42578125" style="89" customWidth="1"/>
    <col min="14844" max="14844" width="39.42578125" style="89" customWidth="1"/>
    <col min="14845" max="14845" width="5.28515625" style="89" customWidth="1"/>
    <col min="14846" max="14948" width="0" style="89" hidden="1" customWidth="1"/>
    <col min="14949" max="15091" width="11" style="89" customWidth="1"/>
    <col min="15092" max="15093" width="12.42578125" style="89"/>
    <col min="15094" max="15094" width="39.42578125" style="89" customWidth="1"/>
    <col min="15095" max="15099" width="9.42578125" style="89" customWidth="1"/>
    <col min="15100" max="15100" width="39.42578125" style="89" customWidth="1"/>
    <col min="15101" max="15101" width="5.28515625" style="89" customWidth="1"/>
    <col min="15102" max="15204" width="0" style="89" hidden="1" customWidth="1"/>
    <col min="15205" max="15347" width="11" style="89" customWidth="1"/>
    <col min="15348" max="15349" width="12.42578125" style="89"/>
    <col min="15350" max="15350" width="39.42578125" style="89" customWidth="1"/>
    <col min="15351" max="15355" width="9.42578125" style="89" customWidth="1"/>
    <col min="15356" max="15356" width="39.42578125" style="89" customWidth="1"/>
    <col min="15357" max="15357" width="5.28515625" style="89" customWidth="1"/>
    <col min="15358" max="15460" width="0" style="89" hidden="1" customWidth="1"/>
    <col min="15461" max="15603" width="11" style="89" customWidth="1"/>
    <col min="15604" max="15605" width="12.42578125" style="89"/>
    <col min="15606" max="15606" width="39.42578125" style="89" customWidth="1"/>
    <col min="15607" max="15611" width="9.42578125" style="89" customWidth="1"/>
    <col min="15612" max="15612" width="39.42578125" style="89" customWidth="1"/>
    <col min="15613" max="15613" width="5.28515625" style="89" customWidth="1"/>
    <col min="15614" max="15716" width="0" style="89" hidden="1" customWidth="1"/>
    <col min="15717" max="15859" width="11" style="89" customWidth="1"/>
    <col min="15860" max="15861" width="12.42578125" style="89"/>
    <col min="15862" max="15862" width="39.42578125" style="89" customWidth="1"/>
    <col min="15863" max="15867" width="9.42578125" style="89" customWidth="1"/>
    <col min="15868" max="15868" width="39.42578125" style="89" customWidth="1"/>
    <col min="15869" max="15869" width="5.28515625" style="89" customWidth="1"/>
    <col min="15870" max="15972" width="0" style="89" hidden="1" customWidth="1"/>
    <col min="15973" max="16115" width="11" style="89" customWidth="1"/>
    <col min="16116" max="16117" width="12.42578125" style="89"/>
    <col min="16118" max="16118" width="39.42578125" style="89" customWidth="1"/>
    <col min="16119" max="16123" width="9.42578125" style="89" customWidth="1"/>
    <col min="16124" max="16124" width="39.42578125" style="89" customWidth="1"/>
    <col min="16125" max="16125" width="5.28515625" style="89" customWidth="1"/>
    <col min="16126" max="16228" width="0" style="89" hidden="1" customWidth="1"/>
    <col min="16229" max="16371" width="11" style="89" customWidth="1"/>
    <col min="16372" max="16384" width="12.42578125" style="89"/>
  </cols>
  <sheetData>
    <row r="1" spans="1:13" ht="24.75" customHeight="1">
      <c r="A1" s="86" t="s">
        <v>0</v>
      </c>
      <c r="B1" s="128"/>
      <c r="C1" s="603"/>
      <c r="D1" s="124"/>
      <c r="E1" s="604"/>
      <c r="F1" s="128"/>
      <c r="G1" s="88" t="s">
        <v>1</v>
      </c>
      <c r="L1" s="88"/>
      <c r="M1" s="89"/>
    </row>
    <row r="2" spans="1:13" ht="18.95" customHeight="1">
      <c r="A2" s="129"/>
      <c r="B2" s="128"/>
      <c r="C2" s="603"/>
      <c r="D2" s="124"/>
      <c r="E2" s="604"/>
      <c r="F2" s="128"/>
      <c r="M2" s="89"/>
    </row>
    <row r="3" spans="1:13" ht="21.75" customHeight="1">
      <c r="A3" s="841" t="s">
        <v>661</v>
      </c>
      <c r="B3" s="842"/>
      <c r="C3" s="843"/>
      <c r="D3" s="785"/>
      <c r="E3" s="844"/>
      <c r="F3" s="1083" t="s">
        <v>660</v>
      </c>
      <c r="G3" s="1083"/>
      <c r="L3" s="92"/>
      <c r="M3" s="89"/>
    </row>
    <row r="4" spans="1:13" ht="18.75" customHeight="1">
      <c r="A4" s="779" t="s">
        <v>549</v>
      </c>
      <c r="B4" s="842"/>
      <c r="C4" s="843"/>
      <c r="D4" s="785"/>
      <c r="E4" s="1084" t="s">
        <v>924</v>
      </c>
      <c r="F4" s="1084"/>
      <c r="G4" s="1084"/>
      <c r="M4" s="89"/>
    </row>
    <row r="5" spans="1:13" ht="18.75">
      <c r="A5" s="782" t="s">
        <v>923</v>
      </c>
      <c r="B5" s="845"/>
      <c r="C5" s="846"/>
      <c r="D5" s="783"/>
      <c r="E5" s="847"/>
      <c r="F5" s="848"/>
      <c r="G5" s="849"/>
      <c r="H5" s="117"/>
      <c r="I5" s="117"/>
      <c r="J5" s="117"/>
      <c r="K5" s="117"/>
      <c r="M5" s="89"/>
    </row>
    <row r="6" spans="1:13" ht="18.95" customHeight="1">
      <c r="A6" s="90"/>
      <c r="B6" s="605"/>
      <c r="C6" s="606"/>
      <c r="D6" s="91"/>
      <c r="E6" s="607"/>
      <c r="F6" s="117"/>
      <c r="G6" s="117"/>
      <c r="H6" s="117"/>
      <c r="I6" s="117"/>
      <c r="J6" s="117"/>
      <c r="K6" s="117"/>
      <c r="M6" s="89"/>
    </row>
    <row r="7" spans="1:13" ht="16.5" customHeight="1">
      <c r="A7" s="903" t="s">
        <v>869</v>
      </c>
      <c r="B7" s="608" t="s">
        <v>550</v>
      </c>
      <c r="C7" s="610" t="s">
        <v>551</v>
      </c>
      <c r="D7" s="610" t="s">
        <v>551</v>
      </c>
      <c r="E7" s="611"/>
      <c r="F7" s="608" t="s">
        <v>552</v>
      </c>
      <c r="G7" s="712" t="s">
        <v>870</v>
      </c>
      <c r="H7" s="117"/>
      <c r="I7" s="117"/>
      <c r="J7" s="117"/>
      <c r="K7" s="117"/>
      <c r="M7" s="89"/>
    </row>
    <row r="8" spans="1:13" ht="13.5" customHeight="1">
      <c r="A8" s="95"/>
      <c r="B8" s="608" t="s">
        <v>553</v>
      </c>
      <c r="C8" s="612" t="s">
        <v>554</v>
      </c>
      <c r="D8" s="610" t="s">
        <v>555</v>
      </c>
      <c r="E8" s="613" t="s">
        <v>556</v>
      </c>
      <c r="F8" s="14" t="s">
        <v>202</v>
      </c>
      <c r="G8" s="14"/>
      <c r="H8" s="614"/>
      <c r="I8" s="615"/>
      <c r="J8" s="616"/>
      <c r="K8" s="617"/>
      <c r="L8" s="117"/>
      <c r="M8" s="89"/>
    </row>
    <row r="9" spans="1:13" ht="13.5" customHeight="1">
      <c r="A9" s="95"/>
      <c r="B9" s="15" t="s">
        <v>557</v>
      </c>
      <c r="C9" s="618"/>
      <c r="D9" s="15" t="s">
        <v>558</v>
      </c>
      <c r="E9" s="613" t="s">
        <v>559</v>
      </c>
      <c r="F9" s="100"/>
      <c r="G9" s="95"/>
      <c r="H9" s="614"/>
      <c r="I9" s="615"/>
      <c r="J9" s="616"/>
      <c r="K9" s="617"/>
      <c r="L9" s="117"/>
      <c r="M9" s="89"/>
    </row>
    <row r="10" spans="1:13" ht="13.5" customHeight="1">
      <c r="A10" s="95"/>
      <c r="B10" s="15" t="s">
        <v>560</v>
      </c>
      <c r="C10" s="618" t="s">
        <v>561</v>
      </c>
      <c r="D10" s="15" t="s">
        <v>562</v>
      </c>
      <c r="E10" s="611" t="s">
        <v>563</v>
      </c>
      <c r="F10" s="15" t="s">
        <v>285</v>
      </c>
      <c r="G10" s="15"/>
      <c r="J10" s="117"/>
      <c r="K10" s="117"/>
      <c r="L10" s="117"/>
      <c r="M10" s="89"/>
    </row>
    <row r="11" spans="1:13" ht="8.1" customHeight="1">
      <c r="A11" s="16"/>
      <c r="B11" s="14"/>
      <c r="C11" s="619"/>
      <c r="D11" s="619"/>
      <c r="E11" s="619"/>
      <c r="F11" s="14"/>
      <c r="G11" s="15"/>
      <c r="J11" s="117"/>
      <c r="K11" s="117"/>
      <c r="L11" s="117"/>
      <c r="M11" s="89"/>
    </row>
    <row r="12" spans="1:13" ht="15" customHeight="1">
      <c r="A12" s="21" t="s">
        <v>18</v>
      </c>
      <c r="B12" s="620">
        <f>SUM(B13:B20)</f>
        <v>14</v>
      </c>
      <c r="C12" s="620">
        <f>SUM(C13:C20)</f>
        <v>702</v>
      </c>
      <c r="D12" s="620">
        <f>SUM(D13:D20)</f>
        <v>38199</v>
      </c>
      <c r="E12" s="620">
        <f>SUM(E13:E20)</f>
        <v>5204</v>
      </c>
      <c r="F12" s="620">
        <f>SUM(F13:F20)</f>
        <v>38351</v>
      </c>
      <c r="G12" s="23" t="s">
        <v>19</v>
      </c>
      <c r="H12" s="621"/>
      <c r="I12" s="621"/>
      <c r="J12" s="621"/>
      <c r="K12" s="622"/>
      <c r="L12" s="623"/>
      <c r="M12" s="89"/>
    </row>
    <row r="13" spans="1:13" ht="15" customHeight="1">
      <c r="A13" s="25" t="s">
        <v>20</v>
      </c>
      <c r="B13" s="583" t="s">
        <v>221</v>
      </c>
      <c r="C13" s="583">
        <v>87</v>
      </c>
      <c r="D13" s="926">
        <v>5113</v>
      </c>
      <c r="E13" s="583">
        <v>971</v>
      </c>
      <c r="F13" s="926">
        <v>5096</v>
      </c>
      <c r="G13" s="27" t="s">
        <v>21</v>
      </c>
      <c r="H13" s="625"/>
      <c r="I13" s="625"/>
      <c r="J13" s="625"/>
      <c r="K13" s="626"/>
      <c r="L13" s="627"/>
      <c r="M13" s="89"/>
    </row>
    <row r="14" spans="1:13" ht="15" customHeight="1">
      <c r="A14" s="25" t="s">
        <v>22</v>
      </c>
      <c r="B14" s="583">
        <v>1</v>
      </c>
      <c r="C14" s="583">
        <v>82</v>
      </c>
      <c r="D14" s="926">
        <v>4453</v>
      </c>
      <c r="E14" s="583">
        <v>592</v>
      </c>
      <c r="F14" s="926">
        <v>4493</v>
      </c>
      <c r="G14" s="27" t="s">
        <v>23</v>
      </c>
      <c r="H14" s="625"/>
      <c r="I14" s="625"/>
      <c r="J14" s="625"/>
      <c r="K14" s="626"/>
      <c r="L14" s="628"/>
      <c r="M14" s="89"/>
    </row>
    <row r="15" spans="1:13" ht="15" customHeight="1">
      <c r="A15" s="25" t="s">
        <v>24</v>
      </c>
      <c r="B15" s="583" t="s">
        <v>221</v>
      </c>
      <c r="C15" s="583">
        <v>3</v>
      </c>
      <c r="D15" s="583">
        <v>431</v>
      </c>
      <c r="E15" s="583" t="s">
        <v>221</v>
      </c>
      <c r="F15" s="583">
        <v>434</v>
      </c>
      <c r="G15" s="27" t="s">
        <v>25</v>
      </c>
      <c r="H15" s="625"/>
      <c r="I15" s="625"/>
      <c r="J15" s="625"/>
      <c r="K15" s="626"/>
      <c r="L15" s="629"/>
      <c r="M15" s="89"/>
    </row>
    <row r="16" spans="1:13" ht="15" customHeight="1">
      <c r="A16" s="16" t="s">
        <v>26</v>
      </c>
      <c r="B16" s="583" t="s">
        <v>221</v>
      </c>
      <c r="C16" s="583">
        <v>51</v>
      </c>
      <c r="D16" s="926">
        <v>4527</v>
      </c>
      <c r="E16" s="583">
        <v>239</v>
      </c>
      <c r="F16" s="926">
        <v>4526</v>
      </c>
      <c r="G16" s="27" t="s">
        <v>27</v>
      </c>
      <c r="H16" s="625"/>
      <c r="I16" s="625"/>
      <c r="J16" s="625"/>
      <c r="K16" s="626"/>
      <c r="L16" s="629"/>
      <c r="M16" s="89"/>
    </row>
    <row r="17" spans="1:13" ht="15" customHeight="1">
      <c r="A17" s="16" t="s">
        <v>28</v>
      </c>
      <c r="B17" s="583">
        <v>1</v>
      </c>
      <c r="C17" s="583">
        <v>50</v>
      </c>
      <c r="D17" s="926">
        <v>3601</v>
      </c>
      <c r="E17" s="583">
        <v>585</v>
      </c>
      <c r="F17" s="926">
        <v>3607</v>
      </c>
      <c r="G17" s="27" t="s">
        <v>29</v>
      </c>
      <c r="H17" s="625"/>
      <c r="I17" s="625"/>
      <c r="J17" s="625"/>
      <c r="K17" s="626"/>
      <c r="L17" s="629"/>
      <c r="M17" s="89"/>
    </row>
    <row r="18" spans="1:13" ht="15" customHeight="1">
      <c r="A18" s="16" t="s">
        <v>30</v>
      </c>
      <c r="B18" s="583">
        <v>10</v>
      </c>
      <c r="C18" s="583">
        <v>257</v>
      </c>
      <c r="D18" s="926">
        <v>12489</v>
      </c>
      <c r="E18" s="926">
        <v>1737</v>
      </c>
      <c r="F18" s="926">
        <v>12601</v>
      </c>
      <c r="G18" s="27" t="s">
        <v>31</v>
      </c>
      <c r="H18" s="625"/>
      <c r="I18" s="625"/>
      <c r="J18" s="625"/>
      <c r="K18" s="626"/>
      <c r="L18" s="629"/>
      <c r="M18" s="89"/>
    </row>
    <row r="19" spans="1:13" ht="15" customHeight="1">
      <c r="A19" s="16" t="s">
        <v>32</v>
      </c>
      <c r="B19" s="583">
        <v>1</v>
      </c>
      <c r="C19" s="583">
        <v>163</v>
      </c>
      <c r="D19" s="926">
        <v>5898</v>
      </c>
      <c r="E19" s="583">
        <v>979</v>
      </c>
      <c r="F19" s="926">
        <v>5902</v>
      </c>
      <c r="G19" s="27" t="s">
        <v>33</v>
      </c>
      <c r="H19" s="625"/>
      <c r="I19" s="625"/>
      <c r="J19" s="625"/>
      <c r="K19" s="626"/>
      <c r="L19" s="629"/>
      <c r="M19" s="89"/>
    </row>
    <row r="20" spans="1:13" ht="15" customHeight="1">
      <c r="A20" s="16" t="s">
        <v>34</v>
      </c>
      <c r="B20" s="583">
        <v>1</v>
      </c>
      <c r="C20" s="583">
        <v>9</v>
      </c>
      <c r="D20" s="926">
        <v>1687</v>
      </c>
      <c r="E20" s="583">
        <v>101</v>
      </c>
      <c r="F20" s="926">
        <v>1692</v>
      </c>
      <c r="G20" s="27" t="s">
        <v>35</v>
      </c>
      <c r="H20" s="625"/>
      <c r="I20" s="625"/>
      <c r="J20" s="625"/>
      <c r="K20" s="626"/>
      <c r="L20" s="629"/>
      <c r="M20" s="89"/>
    </row>
    <row r="21" spans="1:13" ht="15" customHeight="1">
      <c r="A21" s="21" t="s">
        <v>36</v>
      </c>
      <c r="B21" s="620">
        <f>SUM(B22:B29)</f>
        <v>2</v>
      </c>
      <c r="C21" s="620">
        <f>SUM(C22:C29)</f>
        <v>247</v>
      </c>
      <c r="D21" s="620">
        <f>SUM(D22:D29)</f>
        <v>17028</v>
      </c>
      <c r="E21" s="620">
        <f>SUM(E22:E29)</f>
        <v>2976</v>
      </c>
      <c r="F21" s="620">
        <f>SUM(F22:F29)</f>
        <v>17073</v>
      </c>
      <c r="G21" s="28" t="s">
        <v>37</v>
      </c>
      <c r="H21" s="625"/>
      <c r="I21" s="625"/>
      <c r="J21" s="625"/>
      <c r="K21" s="626"/>
      <c r="L21" s="629"/>
      <c r="M21" s="89"/>
    </row>
    <row r="22" spans="1:13" ht="15" customHeight="1">
      <c r="A22" s="25" t="s">
        <v>38</v>
      </c>
      <c r="B22" s="583" t="s">
        <v>221</v>
      </c>
      <c r="C22" s="583">
        <v>29</v>
      </c>
      <c r="D22" s="926">
        <v>1794</v>
      </c>
      <c r="E22" s="583">
        <v>315</v>
      </c>
      <c r="F22" s="926">
        <v>1805</v>
      </c>
      <c r="G22" s="29" t="s">
        <v>39</v>
      </c>
      <c r="H22" s="625"/>
      <c r="I22" s="625"/>
      <c r="J22" s="625"/>
      <c r="K22" s="626"/>
      <c r="L22" s="629"/>
      <c r="M22" s="89"/>
    </row>
    <row r="23" spans="1:13" ht="15" customHeight="1">
      <c r="A23" s="25" t="s">
        <v>40</v>
      </c>
      <c r="B23" s="583" t="s">
        <v>221</v>
      </c>
      <c r="C23" s="583">
        <v>4</v>
      </c>
      <c r="D23" s="583">
        <v>714</v>
      </c>
      <c r="E23" s="583">
        <v>47</v>
      </c>
      <c r="F23" s="926">
        <v>718</v>
      </c>
      <c r="G23" s="29" t="s">
        <v>41</v>
      </c>
      <c r="H23" s="625"/>
      <c r="I23" s="625"/>
      <c r="J23" s="625"/>
      <c r="K23" s="626"/>
      <c r="L23" s="629"/>
      <c r="M23" s="89"/>
    </row>
    <row r="24" spans="1:13" ht="15" customHeight="1">
      <c r="A24" s="25" t="s">
        <v>42</v>
      </c>
      <c r="B24" s="583" t="s">
        <v>221</v>
      </c>
      <c r="C24" s="583">
        <v>14</v>
      </c>
      <c r="D24" s="926">
        <v>1326</v>
      </c>
      <c r="E24" s="583">
        <v>65</v>
      </c>
      <c r="F24" s="926">
        <v>1322</v>
      </c>
      <c r="G24" s="29" t="s">
        <v>43</v>
      </c>
      <c r="H24" s="625"/>
      <c r="I24" s="625"/>
      <c r="J24" s="625"/>
      <c r="K24" s="626"/>
      <c r="L24" s="628"/>
      <c r="M24" s="89"/>
    </row>
    <row r="25" spans="1:13" ht="15" customHeight="1">
      <c r="A25" s="25" t="s">
        <v>44</v>
      </c>
      <c r="B25" s="583" t="s">
        <v>221</v>
      </c>
      <c r="C25" s="583">
        <v>34</v>
      </c>
      <c r="D25" s="926">
        <v>1868</v>
      </c>
      <c r="E25" s="583">
        <v>237</v>
      </c>
      <c r="F25" s="926">
        <v>1857</v>
      </c>
      <c r="G25" s="27" t="s">
        <v>45</v>
      </c>
      <c r="H25" s="625"/>
      <c r="I25" s="625"/>
      <c r="J25" s="625"/>
      <c r="K25" s="626"/>
      <c r="L25" s="629"/>
      <c r="M25" s="89"/>
    </row>
    <row r="26" spans="1:13" ht="15" customHeight="1">
      <c r="A26" s="25" t="s">
        <v>46</v>
      </c>
      <c r="B26" s="583">
        <v>1</v>
      </c>
      <c r="C26" s="583">
        <v>12</v>
      </c>
      <c r="D26" s="583">
        <v>820</v>
      </c>
      <c r="E26" s="583">
        <v>82</v>
      </c>
      <c r="F26" s="926">
        <v>826</v>
      </c>
      <c r="G26" s="29" t="s">
        <v>47</v>
      </c>
      <c r="H26" s="625"/>
      <c r="I26" s="625"/>
      <c r="J26" s="625"/>
      <c r="K26" s="626"/>
      <c r="L26" s="629"/>
      <c r="M26" s="89"/>
    </row>
    <row r="27" spans="1:13" ht="15" customHeight="1">
      <c r="A27" s="25" t="s">
        <v>48</v>
      </c>
      <c r="B27" s="583">
        <v>1</v>
      </c>
      <c r="C27" s="583">
        <v>75</v>
      </c>
      <c r="D27" s="926">
        <v>3971</v>
      </c>
      <c r="E27" s="583">
        <v>983</v>
      </c>
      <c r="F27" s="926">
        <v>4004</v>
      </c>
      <c r="G27" s="29" t="s">
        <v>49</v>
      </c>
      <c r="H27" s="625"/>
      <c r="I27" s="625"/>
      <c r="J27" s="625"/>
      <c r="K27" s="626"/>
      <c r="L27" s="629"/>
      <c r="M27" s="89"/>
    </row>
    <row r="28" spans="1:13" ht="15" customHeight="1">
      <c r="A28" s="25" t="s">
        <v>50</v>
      </c>
      <c r="B28" s="583" t="s">
        <v>221</v>
      </c>
      <c r="C28" s="583">
        <v>73</v>
      </c>
      <c r="D28" s="926">
        <v>4666</v>
      </c>
      <c r="E28" s="926">
        <v>1024</v>
      </c>
      <c r="F28" s="926">
        <v>4667</v>
      </c>
      <c r="G28" s="29" t="s">
        <v>51</v>
      </c>
      <c r="H28" s="621"/>
      <c r="I28" s="621"/>
      <c r="J28" s="621"/>
      <c r="K28" s="622"/>
      <c r="L28" s="630"/>
      <c r="M28" s="89"/>
    </row>
    <row r="29" spans="1:13" ht="15" customHeight="1">
      <c r="A29" s="25" t="s">
        <v>52</v>
      </c>
      <c r="B29" s="583" t="s">
        <v>221</v>
      </c>
      <c r="C29" s="583">
        <v>6</v>
      </c>
      <c r="D29" s="926">
        <v>1869</v>
      </c>
      <c r="E29" s="583">
        <v>223</v>
      </c>
      <c r="F29" s="926">
        <v>1874</v>
      </c>
      <c r="G29" s="29" t="s">
        <v>53</v>
      </c>
      <c r="H29" s="621"/>
      <c r="I29" s="621"/>
      <c r="J29" s="621"/>
      <c r="K29" s="622"/>
      <c r="L29" s="630"/>
      <c r="M29" s="89"/>
    </row>
    <row r="30" spans="1:13" ht="15" customHeight="1">
      <c r="A30" s="21" t="s">
        <v>54</v>
      </c>
      <c r="B30" s="620">
        <f>SUM(B31:B39)</f>
        <v>9</v>
      </c>
      <c r="C30" s="620">
        <f>C31+C32+C33+C34+C35+C36+C37+C38+C39</f>
        <v>709</v>
      </c>
      <c r="D30" s="620">
        <f>D31+D32+D33+D34+D35+D36+D37+D38+D39</f>
        <v>46311</v>
      </c>
      <c r="E30" s="620">
        <f>E31+E32+E33+E34+E35+E36+E37+E38+E39</f>
        <v>6400</v>
      </c>
      <c r="F30" s="620">
        <f>F31+F32+F33+F34+F35+F36+F37+F38+F39</f>
        <v>46387</v>
      </c>
      <c r="G30" s="23" t="s">
        <v>55</v>
      </c>
      <c r="H30" s="625"/>
      <c r="I30" s="625"/>
      <c r="J30" s="625"/>
      <c r="K30" s="626"/>
      <c r="L30" s="629"/>
      <c r="M30" s="89"/>
    </row>
    <row r="31" spans="1:13" ht="15" customHeight="1">
      <c r="A31" s="30" t="s">
        <v>56</v>
      </c>
      <c r="B31" s="583">
        <v>1</v>
      </c>
      <c r="C31" s="583">
        <v>118</v>
      </c>
      <c r="D31" s="926">
        <v>7462</v>
      </c>
      <c r="E31" s="583">
        <v>970</v>
      </c>
      <c r="F31" s="926">
        <v>7513</v>
      </c>
      <c r="G31" s="27" t="s">
        <v>57</v>
      </c>
      <c r="I31" s="625"/>
      <c r="J31" s="625"/>
      <c r="K31" s="626"/>
      <c r="L31" s="629"/>
      <c r="M31" s="89"/>
    </row>
    <row r="32" spans="1:13" ht="15" customHeight="1">
      <c r="A32" s="31" t="s">
        <v>58</v>
      </c>
      <c r="B32" s="583">
        <v>1</v>
      </c>
      <c r="C32" s="583">
        <v>35</v>
      </c>
      <c r="D32" s="926">
        <v>2595</v>
      </c>
      <c r="E32" s="583">
        <v>440</v>
      </c>
      <c r="F32" s="926">
        <v>2629</v>
      </c>
      <c r="G32" s="27" t="s">
        <v>59</v>
      </c>
      <c r="H32" s="625"/>
      <c r="I32" s="625"/>
      <c r="J32" s="625"/>
      <c r="K32" s="626"/>
      <c r="L32" s="629"/>
      <c r="M32" s="89"/>
    </row>
    <row r="33" spans="1:13" ht="15" customHeight="1">
      <c r="A33" s="30" t="s">
        <v>60</v>
      </c>
      <c r="B33" s="583" t="s">
        <v>221</v>
      </c>
      <c r="C33" s="583">
        <v>13</v>
      </c>
      <c r="D33" s="926">
        <v>1655</v>
      </c>
      <c r="E33" s="583">
        <v>48</v>
      </c>
      <c r="F33" s="926">
        <v>1663</v>
      </c>
      <c r="G33" s="27" t="s">
        <v>61</v>
      </c>
      <c r="H33" s="625"/>
      <c r="I33" s="625"/>
      <c r="J33" s="625"/>
      <c r="K33" s="626"/>
      <c r="L33" s="631"/>
      <c r="M33" s="89"/>
    </row>
    <row r="34" spans="1:13" ht="15" customHeight="1">
      <c r="A34" s="25" t="s">
        <v>62</v>
      </c>
      <c r="B34" s="583">
        <v>3</v>
      </c>
      <c r="C34" s="583">
        <v>366</v>
      </c>
      <c r="D34" s="926">
        <v>20156</v>
      </c>
      <c r="E34" s="926">
        <v>3343</v>
      </c>
      <c r="F34" s="926">
        <v>20199</v>
      </c>
      <c r="G34" s="27" t="s">
        <v>63</v>
      </c>
      <c r="H34" s="625"/>
      <c r="I34" s="625"/>
      <c r="J34" s="625"/>
      <c r="K34" s="626"/>
      <c r="L34" s="631"/>
      <c r="M34" s="89"/>
    </row>
    <row r="35" spans="1:13" ht="15" customHeight="1">
      <c r="A35" s="31" t="s">
        <v>64</v>
      </c>
      <c r="B35" s="583" t="s">
        <v>221</v>
      </c>
      <c r="C35" s="583">
        <v>25</v>
      </c>
      <c r="D35" s="926">
        <v>2054</v>
      </c>
      <c r="E35" s="583">
        <v>426</v>
      </c>
      <c r="F35" s="926">
        <v>2040</v>
      </c>
      <c r="G35" s="27" t="s">
        <v>797</v>
      </c>
      <c r="H35" s="625"/>
      <c r="I35" s="625"/>
      <c r="J35" s="625"/>
      <c r="K35" s="626"/>
      <c r="L35" s="629"/>
      <c r="M35" s="89"/>
    </row>
    <row r="36" spans="1:13" ht="15" customHeight="1">
      <c r="A36" s="25" t="s">
        <v>65</v>
      </c>
      <c r="B36" s="583" t="s">
        <v>221</v>
      </c>
      <c r="C36" s="583">
        <v>19</v>
      </c>
      <c r="D36" s="926">
        <v>1965</v>
      </c>
      <c r="E36" s="583">
        <v>96</v>
      </c>
      <c r="F36" s="926">
        <v>1905</v>
      </c>
      <c r="G36" s="27" t="s">
        <v>66</v>
      </c>
      <c r="H36" s="625"/>
      <c r="I36" s="625"/>
      <c r="J36" s="625"/>
      <c r="K36" s="626"/>
      <c r="L36" s="629"/>
      <c r="M36" s="89"/>
    </row>
    <row r="37" spans="1:13" ht="15" customHeight="1">
      <c r="A37" s="25" t="s">
        <v>67</v>
      </c>
      <c r="B37" s="583" t="s">
        <v>221</v>
      </c>
      <c r="C37" s="583">
        <v>36</v>
      </c>
      <c r="D37" s="926">
        <v>3497</v>
      </c>
      <c r="E37" s="583">
        <v>105</v>
      </c>
      <c r="F37" s="926">
        <v>3509</v>
      </c>
      <c r="G37" s="27" t="s">
        <v>68</v>
      </c>
      <c r="H37" s="625"/>
      <c r="I37" s="625"/>
      <c r="J37" s="625"/>
      <c r="K37" s="626"/>
      <c r="L37" s="629"/>
      <c r="M37" s="89"/>
    </row>
    <row r="38" spans="1:13" ht="15" customHeight="1">
      <c r="A38" s="25" t="s">
        <v>69</v>
      </c>
      <c r="B38" s="583">
        <v>4</v>
      </c>
      <c r="C38" s="583">
        <v>95</v>
      </c>
      <c r="D38" s="926">
        <v>5927</v>
      </c>
      <c r="E38" s="583">
        <v>972</v>
      </c>
      <c r="F38" s="926">
        <v>5929</v>
      </c>
      <c r="G38" s="27" t="s">
        <v>70</v>
      </c>
      <c r="H38" s="625"/>
      <c r="I38" s="625"/>
      <c r="J38" s="625"/>
      <c r="K38" s="626"/>
      <c r="L38" s="629"/>
      <c r="M38" s="89"/>
    </row>
    <row r="39" spans="1:13" ht="15" customHeight="1">
      <c r="A39" s="25" t="s">
        <v>71</v>
      </c>
      <c r="B39" s="583" t="s">
        <v>221</v>
      </c>
      <c r="C39" s="583">
        <v>2</v>
      </c>
      <c r="D39" s="926">
        <v>1000</v>
      </c>
      <c r="E39" s="583" t="s">
        <v>221</v>
      </c>
      <c r="F39" s="926">
        <v>1000</v>
      </c>
      <c r="G39" s="27" t="s">
        <v>72</v>
      </c>
      <c r="H39" s="625"/>
      <c r="I39" s="625"/>
      <c r="J39" s="625"/>
      <c r="K39" s="626"/>
      <c r="L39" s="629"/>
      <c r="M39" s="89"/>
    </row>
    <row r="40" spans="1:13" ht="15" customHeight="1">
      <c r="A40" s="32" t="s">
        <v>73</v>
      </c>
      <c r="B40" s="620">
        <f>SUM(B41:B47)</f>
        <v>23</v>
      </c>
      <c r="C40" s="620">
        <f>SUM(C41:C47)</f>
        <v>763</v>
      </c>
      <c r="D40" s="620">
        <f>SUM(D41:D47)</f>
        <v>48037</v>
      </c>
      <c r="E40" s="620">
        <f>SUM(E41:E47)</f>
        <v>8382</v>
      </c>
      <c r="F40" s="620">
        <f>SUM(F41:F47)</f>
        <v>48030</v>
      </c>
      <c r="G40" s="23" t="s">
        <v>74</v>
      </c>
      <c r="H40" s="625"/>
      <c r="I40" s="625"/>
      <c r="J40" s="625"/>
      <c r="K40" s="626"/>
      <c r="L40" s="629"/>
      <c r="M40" s="89"/>
    </row>
    <row r="41" spans="1:13" ht="15" customHeight="1">
      <c r="A41" s="30" t="s">
        <v>75</v>
      </c>
      <c r="B41" s="583">
        <v>12</v>
      </c>
      <c r="C41" s="583">
        <v>309</v>
      </c>
      <c r="D41" s="926">
        <v>14804</v>
      </c>
      <c r="E41" s="926">
        <v>1017</v>
      </c>
      <c r="F41" s="926">
        <v>15008</v>
      </c>
      <c r="G41" s="29" t="s">
        <v>76</v>
      </c>
      <c r="H41" s="621"/>
      <c r="I41" s="621"/>
      <c r="J41" s="621"/>
      <c r="K41" s="622"/>
      <c r="L41" s="630"/>
      <c r="M41" s="89"/>
    </row>
    <row r="42" spans="1:13" ht="15" customHeight="1">
      <c r="A42" s="30" t="s">
        <v>77</v>
      </c>
      <c r="B42" s="583" t="s">
        <v>221</v>
      </c>
      <c r="C42" s="583">
        <v>29</v>
      </c>
      <c r="D42" s="926">
        <v>2680</v>
      </c>
      <c r="E42" s="583">
        <v>323</v>
      </c>
      <c r="F42" s="926">
        <v>2697</v>
      </c>
      <c r="G42" s="27" t="s">
        <v>78</v>
      </c>
      <c r="H42" s="625"/>
      <c r="I42" s="625"/>
      <c r="J42" s="625"/>
      <c r="K42" s="626"/>
      <c r="L42" s="629"/>
      <c r="M42" s="89"/>
    </row>
    <row r="43" spans="1:13" ht="15" customHeight="1">
      <c r="A43" s="30" t="s">
        <v>79</v>
      </c>
      <c r="B43" s="583">
        <v>11</v>
      </c>
      <c r="C43" s="583">
        <v>302</v>
      </c>
      <c r="D43" s="926">
        <v>16383</v>
      </c>
      <c r="E43" s="926">
        <v>6274</v>
      </c>
      <c r="F43" s="926">
        <v>16096</v>
      </c>
      <c r="G43" s="27" t="s">
        <v>80</v>
      </c>
      <c r="H43" s="625"/>
      <c r="I43" s="625"/>
      <c r="J43" s="625"/>
      <c r="K43" s="626"/>
      <c r="L43" s="629"/>
      <c r="M43" s="89"/>
    </row>
    <row r="44" spans="1:13" ht="15" customHeight="1">
      <c r="A44" s="30" t="s">
        <v>81</v>
      </c>
      <c r="B44" s="583" t="s">
        <v>221</v>
      </c>
      <c r="C44" s="583">
        <v>14</v>
      </c>
      <c r="D44" s="926">
        <v>2851</v>
      </c>
      <c r="E44" s="583">
        <v>144</v>
      </c>
      <c r="F44" s="926">
        <v>2860</v>
      </c>
      <c r="G44" s="27" t="s">
        <v>82</v>
      </c>
      <c r="H44" s="625"/>
      <c r="I44" s="625"/>
      <c r="J44" s="625"/>
      <c r="K44" s="626"/>
      <c r="L44" s="627"/>
      <c r="M44" s="89"/>
    </row>
    <row r="45" spans="1:13" ht="15" customHeight="1">
      <c r="A45" s="30" t="s">
        <v>83</v>
      </c>
      <c r="B45" s="583" t="s">
        <v>221</v>
      </c>
      <c r="C45" s="583">
        <v>50</v>
      </c>
      <c r="D45" s="926">
        <v>5380</v>
      </c>
      <c r="E45" s="583">
        <v>399</v>
      </c>
      <c r="F45" s="926">
        <v>5404</v>
      </c>
      <c r="G45" s="29" t="s">
        <v>84</v>
      </c>
      <c r="H45" s="625"/>
      <c r="I45" s="625"/>
      <c r="J45" s="625"/>
      <c r="K45" s="626"/>
      <c r="L45" s="627"/>
      <c r="M45" s="89"/>
    </row>
    <row r="46" spans="1:13" ht="15" customHeight="1">
      <c r="A46" s="30" t="s">
        <v>85</v>
      </c>
      <c r="B46" s="583" t="s">
        <v>221</v>
      </c>
      <c r="C46" s="583">
        <v>42</v>
      </c>
      <c r="D46" s="926">
        <v>2720</v>
      </c>
      <c r="E46" s="583">
        <v>16</v>
      </c>
      <c r="F46" s="926">
        <v>2737</v>
      </c>
      <c r="G46" s="29" t="s">
        <v>86</v>
      </c>
      <c r="H46" s="625"/>
      <c r="I46" s="625"/>
      <c r="J46" s="625"/>
      <c r="K46" s="626"/>
      <c r="L46" s="631"/>
      <c r="M46" s="89"/>
    </row>
    <row r="47" spans="1:13" ht="15" customHeight="1">
      <c r="A47" s="30" t="s">
        <v>87</v>
      </c>
      <c r="B47" s="583" t="s">
        <v>221</v>
      </c>
      <c r="C47" s="583">
        <v>17</v>
      </c>
      <c r="D47" s="926">
        <v>3219</v>
      </c>
      <c r="E47" s="583">
        <v>209</v>
      </c>
      <c r="F47" s="926">
        <v>3228</v>
      </c>
      <c r="G47" s="27" t="s">
        <v>88</v>
      </c>
      <c r="H47" s="625"/>
      <c r="I47" s="625"/>
      <c r="J47" s="625"/>
      <c r="K47" s="626"/>
      <c r="L47" s="629"/>
      <c r="M47" s="89"/>
    </row>
    <row r="48" spans="1:13" ht="15" customHeight="1">
      <c r="A48" s="33" t="s">
        <v>89</v>
      </c>
      <c r="B48" s="620">
        <f>SUM(B49:B53)</f>
        <v>6</v>
      </c>
      <c r="C48" s="620">
        <f>SUM(C49:C53)</f>
        <v>357</v>
      </c>
      <c r="D48" s="620">
        <f>SUM(D49:D53)</f>
        <v>21501</v>
      </c>
      <c r="E48" s="620">
        <f>SUM(E49:E53)</f>
        <v>2020</v>
      </c>
      <c r="F48" s="620">
        <f>SUM(F49:F53)</f>
        <v>21631</v>
      </c>
      <c r="G48" s="23" t="s">
        <v>90</v>
      </c>
      <c r="H48" s="625"/>
      <c r="I48" s="625"/>
      <c r="J48" s="625"/>
      <c r="K48" s="626"/>
      <c r="L48" s="629"/>
      <c r="M48" s="89"/>
    </row>
    <row r="49" spans="1:13" ht="15" customHeight="1">
      <c r="A49" s="25" t="s">
        <v>91</v>
      </c>
      <c r="B49" s="583">
        <v>2</v>
      </c>
      <c r="C49" s="583">
        <v>108</v>
      </c>
      <c r="D49" s="926">
        <v>5520</v>
      </c>
      <c r="E49" s="583">
        <v>524</v>
      </c>
      <c r="F49" s="926">
        <v>5557</v>
      </c>
      <c r="G49" s="27" t="s">
        <v>92</v>
      </c>
      <c r="H49" s="625"/>
      <c r="I49" s="625"/>
      <c r="J49" s="625"/>
      <c r="K49" s="626"/>
      <c r="L49" s="629"/>
      <c r="M49" s="89"/>
    </row>
    <row r="50" spans="1:13" ht="15" customHeight="1">
      <c r="A50" s="30" t="s">
        <v>93</v>
      </c>
      <c r="B50" s="583">
        <v>4</v>
      </c>
      <c r="C50" s="583">
        <v>112</v>
      </c>
      <c r="D50" s="926">
        <v>6383</v>
      </c>
      <c r="E50" s="583">
        <v>267</v>
      </c>
      <c r="F50" s="926">
        <v>6420</v>
      </c>
      <c r="G50" s="27" t="s">
        <v>94</v>
      </c>
      <c r="H50" s="625"/>
      <c r="I50" s="625"/>
      <c r="J50" s="625"/>
      <c r="K50" s="626"/>
      <c r="L50" s="629"/>
      <c r="M50" s="89"/>
    </row>
    <row r="51" spans="1:13" ht="15" customHeight="1">
      <c r="A51" s="30" t="s">
        <v>95</v>
      </c>
      <c r="B51" s="583" t="s">
        <v>221</v>
      </c>
      <c r="C51" s="583">
        <v>23</v>
      </c>
      <c r="D51" s="926">
        <v>2761</v>
      </c>
      <c r="E51" s="583">
        <v>94</v>
      </c>
      <c r="F51" s="926">
        <v>2769</v>
      </c>
      <c r="G51" s="27" t="s">
        <v>96</v>
      </c>
      <c r="H51" s="625"/>
      <c r="I51" s="625"/>
      <c r="J51" s="625"/>
      <c r="K51" s="626"/>
      <c r="L51" s="629"/>
      <c r="M51" s="89"/>
    </row>
    <row r="52" spans="1:13" ht="15" customHeight="1">
      <c r="A52" s="30" t="s">
        <v>97</v>
      </c>
      <c r="B52" s="583" t="s">
        <v>221</v>
      </c>
      <c r="C52" s="583">
        <v>85</v>
      </c>
      <c r="D52" s="926">
        <v>4467</v>
      </c>
      <c r="E52" s="583">
        <v>909</v>
      </c>
      <c r="F52" s="926">
        <v>4514</v>
      </c>
      <c r="G52" s="27" t="s">
        <v>98</v>
      </c>
      <c r="M52" s="89"/>
    </row>
    <row r="53" spans="1:13" ht="15" customHeight="1">
      <c r="A53" s="30" t="s">
        <v>99</v>
      </c>
      <c r="B53" s="583" t="s">
        <v>221</v>
      </c>
      <c r="C53" s="583">
        <v>29</v>
      </c>
      <c r="D53" s="926">
        <v>2370</v>
      </c>
      <c r="E53" s="583">
        <v>226</v>
      </c>
      <c r="F53" s="926">
        <v>2371</v>
      </c>
      <c r="G53" s="29" t="s">
        <v>100</v>
      </c>
      <c r="H53" s="625"/>
      <c r="I53" s="625"/>
      <c r="J53" s="625"/>
      <c r="K53" s="626"/>
      <c r="L53" s="629"/>
      <c r="M53" s="89"/>
    </row>
    <row r="54" spans="1:13" ht="12.75" customHeight="1">
      <c r="A54" s="10"/>
      <c r="B54" s="624"/>
      <c r="C54" s="632"/>
      <c r="D54" s="624"/>
      <c r="E54" s="633"/>
      <c r="F54" s="624"/>
      <c r="G54" s="345"/>
      <c r="M54" s="89"/>
    </row>
    <row r="55" spans="1:13" ht="11.1" customHeight="1">
      <c r="A55" s="10"/>
      <c r="B55" s="624"/>
      <c r="C55" s="632"/>
      <c r="D55" s="624"/>
      <c r="E55" s="633"/>
      <c r="F55" s="624"/>
      <c r="G55" s="345"/>
      <c r="H55" s="117"/>
      <c r="I55" s="117"/>
      <c r="J55" s="117"/>
      <c r="K55" s="117"/>
      <c r="L55" s="117"/>
      <c r="M55" s="89"/>
    </row>
    <row r="56" spans="1:13" ht="12.75" customHeight="1">
      <c r="A56" s="10"/>
      <c r="B56" s="624"/>
      <c r="C56" s="632"/>
      <c r="D56" s="624"/>
      <c r="E56" s="633"/>
      <c r="F56" s="624"/>
      <c r="G56" s="345"/>
      <c r="H56" s="117"/>
      <c r="I56" s="117"/>
      <c r="J56" s="117"/>
      <c r="K56" s="117"/>
      <c r="L56" s="117"/>
      <c r="M56" s="89"/>
    </row>
    <row r="57" spans="1:13" ht="12.75" customHeight="1">
      <c r="A57" s="10"/>
      <c r="B57" s="624"/>
      <c r="C57" s="632"/>
      <c r="D57" s="624"/>
      <c r="E57" s="633"/>
      <c r="F57" s="624"/>
      <c r="G57" s="345"/>
      <c r="H57" s="117"/>
      <c r="I57" s="117"/>
      <c r="J57" s="117"/>
      <c r="K57" s="117"/>
      <c r="L57" s="117"/>
      <c r="M57" s="89"/>
    </row>
    <row r="58" spans="1:13" ht="12.75" customHeight="1">
      <c r="A58" s="129"/>
      <c r="B58" s="605"/>
      <c r="C58" s="606"/>
      <c r="D58" s="91"/>
      <c r="E58" s="634"/>
      <c r="F58" s="605"/>
      <c r="H58" s="117"/>
      <c r="I58" s="117"/>
      <c r="J58" s="117"/>
      <c r="K58" s="117"/>
      <c r="L58" s="117"/>
      <c r="M58" s="89"/>
    </row>
    <row r="59" spans="1:13" ht="12.75" customHeight="1">
      <c r="A59" s="117"/>
      <c r="G59" s="117"/>
      <c r="H59" s="117"/>
      <c r="I59" s="117"/>
      <c r="J59" s="117"/>
      <c r="K59" s="117"/>
      <c r="L59" s="117"/>
      <c r="M59" s="89"/>
    </row>
    <row r="60" spans="1:13" ht="12.75" customHeight="1">
      <c r="A60" s="117"/>
      <c r="G60" s="117"/>
      <c r="H60" s="117"/>
      <c r="I60" s="117"/>
      <c r="J60" s="117"/>
      <c r="K60" s="117"/>
      <c r="L60" s="117"/>
      <c r="M60" s="89"/>
    </row>
    <row r="61" spans="1:13" ht="12.75" customHeight="1">
      <c r="A61" s="117"/>
      <c r="B61" s="117"/>
      <c r="C61" s="637"/>
      <c r="D61" s="122"/>
      <c r="E61" s="607"/>
      <c r="F61" s="117"/>
      <c r="G61" s="117"/>
      <c r="H61" s="117"/>
      <c r="I61" s="117"/>
      <c r="J61" s="117"/>
      <c r="K61" s="117"/>
      <c r="L61" s="117"/>
      <c r="M61" s="89"/>
    </row>
    <row r="62" spans="1:13" ht="17.100000000000001" customHeight="1">
      <c r="A62" s="117"/>
      <c r="B62" s="117"/>
      <c r="C62" s="637"/>
      <c r="D62" s="122"/>
      <c r="E62" s="607"/>
      <c r="F62" s="117"/>
      <c r="G62" s="117"/>
      <c r="M62" s="89"/>
    </row>
    <row r="63" spans="1:13" ht="17.100000000000001" customHeight="1">
      <c r="A63" s="117"/>
      <c r="B63" s="117"/>
      <c r="C63" s="637"/>
      <c r="D63" s="122"/>
      <c r="E63" s="607"/>
      <c r="F63" s="117"/>
      <c r="G63" s="117"/>
      <c r="M63" s="89"/>
    </row>
    <row r="74" spans="1:7" ht="22.5">
      <c r="A74" s="86" t="s">
        <v>0</v>
      </c>
      <c r="B74" s="124"/>
      <c r="C74" s="124"/>
      <c r="D74" s="638"/>
      <c r="E74" s="124"/>
      <c r="F74" s="639"/>
      <c r="G74" s="88" t="s">
        <v>1</v>
      </c>
    </row>
    <row r="75" spans="1:7">
      <c r="A75" s="129"/>
      <c r="B75" s="124"/>
      <c r="C75" s="124"/>
      <c r="D75" s="638"/>
      <c r="E75" s="124"/>
    </row>
    <row r="76" spans="1:7" ht="20.25">
      <c r="A76" s="841" t="s">
        <v>661</v>
      </c>
      <c r="B76" s="842"/>
      <c r="C76" s="843"/>
      <c r="D76" s="785"/>
      <c r="E76" s="844"/>
      <c r="F76" s="1083" t="s">
        <v>662</v>
      </c>
      <c r="G76" s="1083"/>
    </row>
    <row r="77" spans="1:7" ht="20.25">
      <c r="A77" s="779" t="s">
        <v>549</v>
      </c>
      <c r="B77" s="785"/>
      <c r="C77" s="785"/>
      <c r="D77" s="850"/>
      <c r="E77" s="1084" t="s">
        <v>926</v>
      </c>
      <c r="F77" s="1084"/>
      <c r="G77" s="1084"/>
    </row>
    <row r="78" spans="1:7" ht="20.25">
      <c r="A78" s="782" t="s">
        <v>925</v>
      </c>
      <c r="B78" s="783"/>
      <c r="C78" s="783"/>
      <c r="D78" s="850"/>
      <c r="E78" s="851"/>
      <c r="F78" s="852"/>
      <c r="G78" s="853"/>
    </row>
    <row r="79" spans="1:7" ht="20.25">
      <c r="A79" s="90"/>
      <c r="B79" s="87"/>
      <c r="C79" s="91"/>
      <c r="D79" s="640"/>
      <c r="E79" s="122"/>
      <c r="F79" s="641"/>
      <c r="G79" s="642"/>
    </row>
    <row r="80" spans="1:7">
      <c r="A80" s="903" t="s">
        <v>869</v>
      </c>
      <c r="B80" s="608" t="s">
        <v>550</v>
      </c>
      <c r="C80" s="609" t="s">
        <v>551</v>
      </c>
      <c r="D80" s="610" t="s">
        <v>551</v>
      </c>
      <c r="E80" s="611"/>
      <c r="F80" s="608" t="s">
        <v>552</v>
      </c>
      <c r="G80" s="712" t="s">
        <v>870</v>
      </c>
    </row>
    <row r="81" spans="1:7">
      <c r="A81" s="95"/>
      <c r="B81" s="98" t="s">
        <v>553</v>
      </c>
      <c r="C81" s="612" t="s">
        <v>554</v>
      </c>
      <c r="D81" s="643" t="s">
        <v>555</v>
      </c>
      <c r="E81" s="610" t="s">
        <v>556</v>
      </c>
      <c r="F81" s="15" t="s">
        <v>202</v>
      </c>
      <c r="G81" s="14"/>
    </row>
    <row r="82" spans="1:7">
      <c r="A82" s="95"/>
      <c r="B82" s="15" t="s">
        <v>557</v>
      </c>
      <c r="C82" s="618"/>
      <c r="D82" s="22" t="s">
        <v>564</v>
      </c>
      <c r="E82" s="610" t="s">
        <v>559</v>
      </c>
      <c r="F82" s="100"/>
      <c r="G82" s="95"/>
    </row>
    <row r="83" spans="1:7">
      <c r="A83" s="95"/>
      <c r="B83" s="15" t="s">
        <v>560</v>
      </c>
      <c r="C83" s="618" t="s">
        <v>561</v>
      </c>
      <c r="D83" s="644" t="s">
        <v>562</v>
      </c>
      <c r="E83" s="98" t="s">
        <v>563</v>
      </c>
      <c r="F83" s="15" t="s">
        <v>285</v>
      </c>
      <c r="G83" s="15"/>
    </row>
    <row r="84" spans="1:7">
      <c r="A84" s="16"/>
      <c r="B84" s="98"/>
      <c r="C84" s="619"/>
      <c r="D84" s="217"/>
      <c r="E84" s="619"/>
      <c r="F84" s="15"/>
      <c r="G84" s="16"/>
    </row>
    <row r="85" spans="1:7" ht="15.75">
      <c r="A85" s="32" t="s">
        <v>101</v>
      </c>
      <c r="B85" s="133">
        <f>SUM(B86:B101)</f>
        <v>22</v>
      </c>
      <c r="C85" s="133">
        <f>SUM(C86:C101)</f>
        <v>926</v>
      </c>
      <c r="D85" s="133">
        <f>SUM(D86:D101)</f>
        <v>55892</v>
      </c>
      <c r="E85" s="133">
        <f>SUM(E86:E101)</f>
        <v>9315</v>
      </c>
      <c r="F85" s="133">
        <f>SUM(F86:F101)</f>
        <v>55568</v>
      </c>
      <c r="G85" s="56" t="s">
        <v>102</v>
      </c>
    </row>
    <row r="86" spans="1:7">
      <c r="A86" s="982" t="s">
        <v>726</v>
      </c>
      <c r="B86" s="854" t="s">
        <v>221</v>
      </c>
      <c r="C86" s="854">
        <v>9</v>
      </c>
      <c r="D86" s="927">
        <v>2358</v>
      </c>
      <c r="E86" s="854">
        <v>890</v>
      </c>
      <c r="F86" s="927">
        <v>2367</v>
      </c>
      <c r="G86" s="762" t="s">
        <v>115</v>
      </c>
    </row>
    <row r="87" spans="1:7">
      <c r="A87" s="982" t="s">
        <v>725</v>
      </c>
      <c r="B87" s="854" t="s">
        <v>221</v>
      </c>
      <c r="C87" s="854">
        <v>6</v>
      </c>
      <c r="D87" s="854">
        <v>996</v>
      </c>
      <c r="E87" s="854">
        <v>257</v>
      </c>
      <c r="F87" s="854">
        <v>993</v>
      </c>
      <c r="G87" s="762" t="s">
        <v>111</v>
      </c>
    </row>
    <row r="88" spans="1:7">
      <c r="A88" s="982" t="s">
        <v>692</v>
      </c>
      <c r="B88" s="854" t="s">
        <v>221</v>
      </c>
      <c r="C88" s="854" t="s">
        <v>221</v>
      </c>
      <c r="D88" s="854" t="s">
        <v>221</v>
      </c>
      <c r="E88" s="854" t="s">
        <v>221</v>
      </c>
      <c r="F88" s="854" t="s">
        <v>221</v>
      </c>
      <c r="G88" s="762" t="s">
        <v>738</v>
      </c>
    </row>
    <row r="89" spans="1:7">
      <c r="A89" s="982" t="s">
        <v>693</v>
      </c>
      <c r="B89" s="854" t="s">
        <v>221</v>
      </c>
      <c r="C89" s="854">
        <v>12</v>
      </c>
      <c r="D89" s="927">
        <v>1494</v>
      </c>
      <c r="E89" s="854">
        <v>559</v>
      </c>
      <c r="F89" s="854">
        <v>1481</v>
      </c>
      <c r="G89" s="762" t="s">
        <v>119</v>
      </c>
    </row>
    <row r="90" spans="1:7" ht="15">
      <c r="A90" s="984" t="s">
        <v>694</v>
      </c>
      <c r="B90" s="854" t="s">
        <v>221</v>
      </c>
      <c r="C90" s="854">
        <v>6</v>
      </c>
      <c r="D90" s="927">
        <v>1307</v>
      </c>
      <c r="E90" s="854">
        <v>104</v>
      </c>
      <c r="F90" s="927">
        <v>1310</v>
      </c>
      <c r="G90" s="763" t="s">
        <v>104</v>
      </c>
    </row>
    <row r="91" spans="1:7" ht="15">
      <c r="A91" s="984" t="s">
        <v>695</v>
      </c>
      <c r="B91" s="854" t="s">
        <v>221</v>
      </c>
      <c r="C91" s="854">
        <v>13</v>
      </c>
      <c r="D91" s="927">
        <v>1871</v>
      </c>
      <c r="E91" s="854" t="s">
        <v>221</v>
      </c>
      <c r="F91" s="927">
        <v>1883</v>
      </c>
      <c r="G91" s="763" t="s">
        <v>106</v>
      </c>
    </row>
    <row r="92" spans="1:7" ht="15">
      <c r="A92" s="982" t="s">
        <v>696</v>
      </c>
      <c r="B92" s="854">
        <v>1</v>
      </c>
      <c r="C92" s="854">
        <v>435</v>
      </c>
      <c r="D92" s="927">
        <v>10779</v>
      </c>
      <c r="E92" s="854">
        <v>4057</v>
      </c>
      <c r="F92" s="927">
        <v>10349</v>
      </c>
      <c r="G92" s="763" t="s">
        <v>108</v>
      </c>
    </row>
    <row r="93" spans="1:7" ht="15">
      <c r="A93" s="984" t="s">
        <v>697</v>
      </c>
      <c r="B93" s="854">
        <v>13</v>
      </c>
      <c r="C93" s="854">
        <v>175</v>
      </c>
      <c r="D93" s="927">
        <v>10158</v>
      </c>
      <c r="E93" s="854">
        <v>911</v>
      </c>
      <c r="F93" s="927">
        <v>10201</v>
      </c>
      <c r="G93" s="763" t="s">
        <v>122</v>
      </c>
    </row>
    <row r="94" spans="1:7">
      <c r="A94" s="982" t="s">
        <v>698</v>
      </c>
      <c r="B94" s="854" t="s">
        <v>221</v>
      </c>
      <c r="C94" s="854">
        <v>17</v>
      </c>
      <c r="D94" s="927">
        <v>1611</v>
      </c>
      <c r="E94" s="854">
        <v>226</v>
      </c>
      <c r="F94" s="927">
        <v>1612</v>
      </c>
      <c r="G94" s="762" t="s">
        <v>113</v>
      </c>
    </row>
    <row r="95" spans="1:7" ht="15">
      <c r="A95" s="984" t="s">
        <v>723</v>
      </c>
      <c r="B95" s="854" t="s">
        <v>221</v>
      </c>
      <c r="C95" s="854">
        <v>5</v>
      </c>
      <c r="D95" s="854">
        <v>998</v>
      </c>
      <c r="E95" s="854">
        <v>111</v>
      </c>
      <c r="F95" s="927">
        <v>1000</v>
      </c>
      <c r="G95" s="763" t="s">
        <v>124</v>
      </c>
    </row>
    <row r="96" spans="1:7" ht="15">
      <c r="A96" s="984" t="s">
        <v>724</v>
      </c>
      <c r="B96" s="854">
        <v>1</v>
      </c>
      <c r="C96" s="854">
        <v>30</v>
      </c>
      <c r="D96" s="927">
        <v>2796</v>
      </c>
      <c r="E96" s="854">
        <v>444</v>
      </c>
      <c r="F96" s="927">
        <v>2802</v>
      </c>
      <c r="G96" s="763" t="s">
        <v>126</v>
      </c>
    </row>
    <row r="97" spans="1:7">
      <c r="A97" s="982" t="s">
        <v>701</v>
      </c>
      <c r="B97" s="854" t="s">
        <v>221</v>
      </c>
      <c r="C97" s="854">
        <v>9</v>
      </c>
      <c r="D97" s="927">
        <v>2257</v>
      </c>
      <c r="E97" s="854">
        <v>163</v>
      </c>
      <c r="F97" s="927">
        <v>2252</v>
      </c>
      <c r="G97" s="762" t="s">
        <v>689</v>
      </c>
    </row>
    <row r="98" spans="1:7" ht="15">
      <c r="A98" s="984" t="s">
        <v>702</v>
      </c>
      <c r="B98" s="854">
        <v>3</v>
      </c>
      <c r="C98" s="854">
        <v>17</v>
      </c>
      <c r="D98" s="927">
        <v>2038</v>
      </c>
      <c r="E98" s="854">
        <v>3</v>
      </c>
      <c r="F98" s="927">
        <v>2048</v>
      </c>
      <c r="G98" s="763" t="s">
        <v>128</v>
      </c>
    </row>
    <row r="99" spans="1:7" ht="15">
      <c r="A99" s="984" t="s">
        <v>703</v>
      </c>
      <c r="B99" s="854">
        <v>3</v>
      </c>
      <c r="C99" s="854">
        <v>116</v>
      </c>
      <c r="D99" s="927">
        <v>9581</v>
      </c>
      <c r="E99" s="854">
        <v>899</v>
      </c>
      <c r="F99" s="927">
        <v>9603</v>
      </c>
      <c r="G99" s="763" t="s">
        <v>130</v>
      </c>
    </row>
    <row r="100" spans="1:7" ht="15">
      <c r="A100" s="982" t="s">
        <v>704</v>
      </c>
      <c r="B100" s="854">
        <v>1</v>
      </c>
      <c r="C100" s="854">
        <v>48</v>
      </c>
      <c r="D100" s="927">
        <v>5003</v>
      </c>
      <c r="E100" s="854">
        <v>294</v>
      </c>
      <c r="F100" s="927">
        <v>5009</v>
      </c>
      <c r="G100" s="763" t="s">
        <v>132</v>
      </c>
    </row>
    <row r="101" spans="1:7">
      <c r="A101" s="982" t="s">
        <v>705</v>
      </c>
      <c r="B101" s="854" t="s">
        <v>221</v>
      </c>
      <c r="C101" s="854">
        <v>28</v>
      </c>
      <c r="D101" s="927">
        <v>2645</v>
      </c>
      <c r="E101" s="854">
        <v>397</v>
      </c>
      <c r="F101" s="927">
        <v>2658</v>
      </c>
      <c r="G101" s="762" t="s">
        <v>117</v>
      </c>
    </row>
    <row r="102" spans="1:7" ht="14.25">
      <c r="A102" s="33" t="s">
        <v>133</v>
      </c>
      <c r="B102" s="133">
        <f>SUM(B103:B110)</f>
        <v>24</v>
      </c>
      <c r="C102" s="133">
        <f>SUM(C103:C110)</f>
        <v>707</v>
      </c>
      <c r="D102" s="133">
        <f>SUM(D103:D110)</f>
        <v>48045</v>
      </c>
      <c r="E102" s="133">
        <f>SUM(E103:E110)</f>
        <v>5497</v>
      </c>
      <c r="F102" s="133">
        <f>SUM(F103:F110)</f>
        <v>47563</v>
      </c>
      <c r="G102" s="59" t="s">
        <v>134</v>
      </c>
    </row>
    <row r="103" spans="1:7">
      <c r="A103" s="159" t="s">
        <v>135</v>
      </c>
      <c r="B103" s="583">
        <v>3</v>
      </c>
      <c r="C103" s="583">
        <v>22</v>
      </c>
      <c r="D103" s="926">
        <v>3541</v>
      </c>
      <c r="E103" s="583">
        <v>144</v>
      </c>
      <c r="F103" s="926">
        <v>3523</v>
      </c>
      <c r="G103" s="57" t="s">
        <v>136</v>
      </c>
    </row>
    <row r="104" spans="1:7">
      <c r="A104" s="159" t="s">
        <v>137</v>
      </c>
      <c r="B104" s="583" t="s">
        <v>221</v>
      </c>
      <c r="C104" s="583">
        <v>47</v>
      </c>
      <c r="D104" s="926">
        <v>2122</v>
      </c>
      <c r="E104" s="583">
        <v>97</v>
      </c>
      <c r="F104" s="926">
        <v>2138</v>
      </c>
      <c r="G104" s="57" t="s">
        <v>138</v>
      </c>
    </row>
    <row r="105" spans="1:7">
      <c r="A105" s="159" t="s">
        <v>139</v>
      </c>
      <c r="B105" s="583">
        <v>1</v>
      </c>
      <c r="C105" s="583">
        <v>63</v>
      </c>
      <c r="D105" s="926">
        <v>6177</v>
      </c>
      <c r="E105" s="583">
        <v>383</v>
      </c>
      <c r="F105" s="926">
        <v>6125</v>
      </c>
      <c r="G105" s="57" t="s">
        <v>140</v>
      </c>
    </row>
    <row r="106" spans="1:7">
      <c r="A106" s="159" t="s">
        <v>141</v>
      </c>
      <c r="B106" s="583">
        <v>2</v>
      </c>
      <c r="C106" s="583">
        <v>62</v>
      </c>
      <c r="D106" s="926">
        <v>5341</v>
      </c>
      <c r="E106" s="583">
        <v>865</v>
      </c>
      <c r="F106" s="926">
        <v>5259</v>
      </c>
      <c r="G106" s="57" t="s">
        <v>142</v>
      </c>
    </row>
    <row r="107" spans="1:7">
      <c r="A107" s="159" t="s">
        <v>143</v>
      </c>
      <c r="B107" s="583">
        <v>15</v>
      </c>
      <c r="C107" s="583">
        <v>389</v>
      </c>
      <c r="D107" s="926">
        <v>19190</v>
      </c>
      <c r="E107" s="926">
        <v>3359</v>
      </c>
      <c r="F107" s="926">
        <v>18831</v>
      </c>
      <c r="G107" s="57" t="s">
        <v>144</v>
      </c>
    </row>
    <row r="108" spans="1:7">
      <c r="A108" s="159" t="s">
        <v>145</v>
      </c>
      <c r="B108" s="583" t="s">
        <v>221</v>
      </c>
      <c r="C108" s="583">
        <v>19</v>
      </c>
      <c r="D108" s="926">
        <v>2373</v>
      </c>
      <c r="E108" s="583">
        <v>222</v>
      </c>
      <c r="F108" s="926">
        <v>2377</v>
      </c>
      <c r="G108" s="57" t="s">
        <v>146</v>
      </c>
    </row>
    <row r="109" spans="1:7">
      <c r="A109" s="159" t="s">
        <v>147</v>
      </c>
      <c r="B109" s="583">
        <v>3</v>
      </c>
      <c r="C109" s="583">
        <v>88</v>
      </c>
      <c r="D109" s="926">
        <v>7140</v>
      </c>
      <c r="E109" s="583">
        <v>345</v>
      </c>
      <c r="F109" s="926">
        <v>7133</v>
      </c>
      <c r="G109" s="57" t="s">
        <v>817</v>
      </c>
    </row>
    <row r="110" spans="1:7">
      <c r="A110" s="159" t="s">
        <v>148</v>
      </c>
      <c r="B110" s="583" t="s">
        <v>221</v>
      </c>
      <c r="C110" s="583">
        <v>17</v>
      </c>
      <c r="D110" s="926">
        <v>2161</v>
      </c>
      <c r="E110" s="583">
        <v>82</v>
      </c>
      <c r="F110" s="926">
        <v>2177</v>
      </c>
      <c r="G110" s="57" t="s">
        <v>149</v>
      </c>
    </row>
    <row r="111" spans="1:7" ht="15.75">
      <c r="A111" s="33" t="s">
        <v>150</v>
      </c>
      <c r="B111" s="133">
        <f>SUM(B112:B116)</f>
        <v>20</v>
      </c>
      <c r="C111" s="133">
        <f>SUM(C112:C116)</f>
        <v>456</v>
      </c>
      <c r="D111" s="133">
        <f>SUM(D112:D116)</f>
        <v>20353</v>
      </c>
      <c r="E111" s="133">
        <f>SUM(E112:E116)</f>
        <v>2620</v>
      </c>
      <c r="F111" s="133">
        <f>SUM(F112:F116)</f>
        <v>19980</v>
      </c>
      <c r="G111" s="56" t="s">
        <v>151</v>
      </c>
    </row>
    <row r="112" spans="1:7">
      <c r="A112" s="159" t="s">
        <v>152</v>
      </c>
      <c r="B112" s="583">
        <v>7</v>
      </c>
      <c r="C112" s="583">
        <v>149</v>
      </c>
      <c r="D112" s="926">
        <v>6624</v>
      </c>
      <c r="E112" s="926">
        <v>1108</v>
      </c>
      <c r="F112" s="926">
        <v>6212</v>
      </c>
      <c r="G112" s="57" t="s">
        <v>153</v>
      </c>
    </row>
    <row r="113" spans="1:7">
      <c r="A113" s="159" t="s">
        <v>154</v>
      </c>
      <c r="B113" s="583" t="s">
        <v>221</v>
      </c>
      <c r="C113" s="583">
        <v>82</v>
      </c>
      <c r="D113" s="926">
        <v>3923</v>
      </c>
      <c r="E113" s="583">
        <v>364</v>
      </c>
      <c r="F113" s="926">
        <v>3952</v>
      </c>
      <c r="G113" s="57" t="s">
        <v>155</v>
      </c>
    </row>
    <row r="114" spans="1:7">
      <c r="A114" s="159" t="s">
        <v>156</v>
      </c>
      <c r="B114" s="583">
        <v>1</v>
      </c>
      <c r="C114" s="583">
        <v>123</v>
      </c>
      <c r="D114" s="926">
        <v>4207</v>
      </c>
      <c r="E114" s="583">
        <v>623</v>
      </c>
      <c r="F114" s="926">
        <v>4237</v>
      </c>
      <c r="G114" s="57" t="s">
        <v>157</v>
      </c>
    </row>
    <row r="115" spans="1:7">
      <c r="A115" s="159" t="s">
        <v>158</v>
      </c>
      <c r="B115" s="583">
        <v>8</v>
      </c>
      <c r="C115" s="583">
        <v>28</v>
      </c>
      <c r="D115" s="926">
        <v>2235</v>
      </c>
      <c r="E115" s="583">
        <v>1</v>
      </c>
      <c r="F115" s="926">
        <v>2232</v>
      </c>
      <c r="G115" s="57" t="s">
        <v>159</v>
      </c>
    </row>
    <row r="116" spans="1:7">
      <c r="A116" s="159" t="s">
        <v>160</v>
      </c>
      <c r="B116" s="583">
        <v>4</v>
      </c>
      <c r="C116" s="583">
        <v>74</v>
      </c>
      <c r="D116" s="926">
        <v>3364</v>
      </c>
      <c r="E116" s="583">
        <v>524</v>
      </c>
      <c r="F116" s="926">
        <v>3347</v>
      </c>
      <c r="G116" s="57" t="s">
        <v>161</v>
      </c>
    </row>
    <row r="117" spans="1:7" ht="14.25">
      <c r="A117" s="33" t="s">
        <v>162</v>
      </c>
      <c r="B117" s="620">
        <f>SUM(B118:B123)</f>
        <v>24</v>
      </c>
      <c r="C117" s="620">
        <f>C118+C119+C120+C121+C122+C123</f>
        <v>492</v>
      </c>
      <c r="D117" s="620">
        <f>D118+D119+D120+D121+D122+D123</f>
        <v>25401</v>
      </c>
      <c r="E117" s="620">
        <f>E118+E119+E120+E121+E122+E123</f>
        <v>5051</v>
      </c>
      <c r="F117" s="620">
        <f>F118+F119+F120+F121+F122+F123</f>
        <v>25857</v>
      </c>
      <c r="G117" s="59" t="s">
        <v>163</v>
      </c>
    </row>
    <row r="118" spans="1:7">
      <c r="A118" s="159" t="s">
        <v>164</v>
      </c>
      <c r="B118" s="583">
        <v>9</v>
      </c>
      <c r="C118" s="583">
        <v>130</v>
      </c>
      <c r="D118" s="926">
        <v>5207</v>
      </c>
      <c r="E118" s="583">
        <v>907</v>
      </c>
      <c r="F118" s="926">
        <v>5308</v>
      </c>
      <c r="G118" s="57" t="s">
        <v>165</v>
      </c>
    </row>
    <row r="119" spans="1:7">
      <c r="A119" s="159" t="s">
        <v>166</v>
      </c>
      <c r="B119" s="583" t="s">
        <v>221</v>
      </c>
      <c r="C119" s="583">
        <v>62</v>
      </c>
      <c r="D119" s="926">
        <v>4961</v>
      </c>
      <c r="E119" s="926">
        <v>1233</v>
      </c>
      <c r="F119" s="926">
        <v>4989</v>
      </c>
      <c r="G119" s="57" t="s">
        <v>167</v>
      </c>
    </row>
    <row r="120" spans="1:7">
      <c r="A120" s="159" t="s">
        <v>168</v>
      </c>
      <c r="B120" s="583">
        <v>6</v>
      </c>
      <c r="C120" s="583">
        <v>21</v>
      </c>
      <c r="D120" s="926">
        <v>2133</v>
      </c>
      <c r="E120" s="583">
        <v>356</v>
      </c>
      <c r="F120" s="926">
        <v>2138</v>
      </c>
      <c r="G120" s="57" t="s">
        <v>169</v>
      </c>
    </row>
    <row r="121" spans="1:7">
      <c r="A121" s="159" t="s">
        <v>170</v>
      </c>
      <c r="B121" s="583">
        <v>2</v>
      </c>
      <c r="C121" s="583">
        <v>199</v>
      </c>
      <c r="D121" s="926">
        <v>9361</v>
      </c>
      <c r="E121" s="926">
        <v>1469</v>
      </c>
      <c r="F121" s="926">
        <v>9639</v>
      </c>
      <c r="G121" s="57" t="s">
        <v>171</v>
      </c>
    </row>
    <row r="122" spans="1:7">
      <c r="A122" s="159" t="s">
        <v>172</v>
      </c>
      <c r="B122" s="583">
        <v>7</v>
      </c>
      <c r="C122" s="583">
        <v>30</v>
      </c>
      <c r="D122" s="926">
        <v>1734</v>
      </c>
      <c r="E122" s="583">
        <v>398</v>
      </c>
      <c r="F122" s="926">
        <v>1737</v>
      </c>
      <c r="G122" s="57" t="s">
        <v>173</v>
      </c>
    </row>
    <row r="123" spans="1:7">
      <c r="A123" s="159" t="s">
        <v>174</v>
      </c>
      <c r="B123" s="583" t="s">
        <v>221</v>
      </c>
      <c r="C123" s="583">
        <v>50</v>
      </c>
      <c r="D123" s="926">
        <v>2005</v>
      </c>
      <c r="E123" s="583">
        <v>688</v>
      </c>
      <c r="F123" s="926">
        <v>2046</v>
      </c>
      <c r="G123" s="57" t="s">
        <v>175</v>
      </c>
    </row>
    <row r="124" spans="1:7" ht="14.25">
      <c r="A124" s="21" t="s">
        <v>176</v>
      </c>
      <c r="B124" s="620">
        <f>SUM(B125:B128)</f>
        <v>2</v>
      </c>
      <c r="C124" s="620">
        <f>C125+C126+C127+C128</f>
        <v>82</v>
      </c>
      <c r="D124" s="620">
        <f>D125+D126+D127+D128</f>
        <v>4839</v>
      </c>
      <c r="E124" s="620">
        <f>E125+E126+E127+E128</f>
        <v>1348</v>
      </c>
      <c r="F124" s="620">
        <f>F125+F126+F127+F128</f>
        <v>4856</v>
      </c>
      <c r="G124" s="59" t="s">
        <v>177</v>
      </c>
    </row>
    <row r="125" spans="1:7">
      <c r="A125" s="159" t="s">
        <v>178</v>
      </c>
      <c r="B125" s="583" t="s">
        <v>221</v>
      </c>
      <c r="C125" s="583">
        <v>7</v>
      </c>
      <c r="D125" s="583">
        <v>225</v>
      </c>
      <c r="E125" s="583">
        <v>47</v>
      </c>
      <c r="F125" s="583">
        <v>230</v>
      </c>
      <c r="G125" s="57" t="s">
        <v>179</v>
      </c>
    </row>
    <row r="126" spans="1:7">
      <c r="A126" s="159" t="s">
        <v>180</v>
      </c>
      <c r="B126" s="583">
        <v>1</v>
      </c>
      <c r="C126" s="583">
        <v>39</v>
      </c>
      <c r="D126" s="926">
        <v>2758</v>
      </c>
      <c r="E126" s="583">
        <v>871</v>
      </c>
      <c r="F126" s="926">
        <v>2747</v>
      </c>
      <c r="G126" s="57" t="s">
        <v>181</v>
      </c>
    </row>
    <row r="127" spans="1:7">
      <c r="A127" s="159" t="s">
        <v>182</v>
      </c>
      <c r="B127" s="583">
        <v>1</v>
      </c>
      <c r="C127" s="583">
        <v>10</v>
      </c>
      <c r="D127" s="583">
        <v>475</v>
      </c>
      <c r="E127" s="583">
        <v>80</v>
      </c>
      <c r="F127" s="583">
        <v>482</v>
      </c>
      <c r="G127" s="57" t="s">
        <v>183</v>
      </c>
    </row>
    <row r="128" spans="1:7">
      <c r="A128" s="159" t="s">
        <v>184</v>
      </c>
      <c r="B128" s="583" t="s">
        <v>221</v>
      </c>
      <c r="C128" s="583">
        <v>26</v>
      </c>
      <c r="D128" s="926">
        <v>1381</v>
      </c>
      <c r="E128" s="583">
        <v>350</v>
      </c>
      <c r="F128" s="926">
        <v>1397</v>
      </c>
      <c r="G128" s="57" t="s">
        <v>185</v>
      </c>
    </row>
    <row r="129" spans="1:13" ht="14.25">
      <c r="A129" s="32" t="s">
        <v>186</v>
      </c>
      <c r="B129" s="620">
        <f>SUM(B130:B133)</f>
        <v>3</v>
      </c>
      <c r="C129" s="620">
        <f>SUM(C130:C133)</f>
        <v>96</v>
      </c>
      <c r="D129" s="620">
        <f>SUM(D130:D133)</f>
        <v>5377</v>
      </c>
      <c r="E129" s="620">
        <f>SUM(E130:E133)</f>
        <v>1370</v>
      </c>
      <c r="F129" s="620">
        <f>SUM(F130:F133)</f>
        <v>5424</v>
      </c>
      <c r="G129" s="59" t="s">
        <v>187</v>
      </c>
    </row>
    <row r="130" spans="1:13">
      <c r="A130" s="159" t="s">
        <v>188</v>
      </c>
      <c r="B130" s="583" t="s">
        <v>221</v>
      </c>
      <c r="C130" s="583">
        <v>18</v>
      </c>
      <c r="D130" s="583">
        <v>841</v>
      </c>
      <c r="E130" s="583">
        <v>120</v>
      </c>
      <c r="F130" s="583">
        <v>848</v>
      </c>
      <c r="G130" s="57" t="s">
        <v>189</v>
      </c>
    </row>
    <row r="131" spans="1:13">
      <c r="A131" s="159" t="s">
        <v>190</v>
      </c>
      <c r="B131" s="583" t="s">
        <v>221</v>
      </c>
      <c r="C131" s="583">
        <v>11</v>
      </c>
      <c r="D131" s="583">
        <v>612</v>
      </c>
      <c r="E131" s="583">
        <v>156</v>
      </c>
      <c r="F131" s="583">
        <v>617</v>
      </c>
      <c r="G131" s="57" t="s">
        <v>191</v>
      </c>
    </row>
    <row r="132" spans="1:13">
      <c r="A132" s="159" t="s">
        <v>818</v>
      </c>
      <c r="B132" s="583">
        <v>3</v>
      </c>
      <c r="C132" s="583">
        <v>67</v>
      </c>
      <c r="D132" s="926">
        <v>3833</v>
      </c>
      <c r="E132" s="926">
        <v>1094</v>
      </c>
      <c r="F132" s="926">
        <v>3868</v>
      </c>
      <c r="G132" s="57" t="s">
        <v>192</v>
      </c>
    </row>
    <row r="133" spans="1:13">
      <c r="A133" s="159" t="s">
        <v>193</v>
      </c>
      <c r="B133" s="583" t="s">
        <v>221</v>
      </c>
      <c r="C133" s="583" t="s">
        <v>221</v>
      </c>
      <c r="D133" s="583">
        <v>91</v>
      </c>
      <c r="E133" s="583" t="s">
        <v>221</v>
      </c>
      <c r="F133" s="583">
        <v>91</v>
      </c>
      <c r="G133" s="57" t="s">
        <v>194</v>
      </c>
    </row>
    <row r="134" spans="1:13" ht="14.25">
      <c r="A134" s="21" t="s">
        <v>195</v>
      </c>
      <c r="B134" s="620" t="s">
        <v>221</v>
      </c>
      <c r="C134" s="620">
        <f>SUM(C135:C136)</f>
        <v>35</v>
      </c>
      <c r="D134" s="620">
        <f>SUM(D135:D136)</f>
        <v>2453</v>
      </c>
      <c r="E134" s="620">
        <f>SUM(E135:E136)</f>
        <v>558</v>
      </c>
      <c r="F134" s="620">
        <f>SUM(F135:F136)</f>
        <v>2456</v>
      </c>
      <c r="G134" s="59" t="s">
        <v>196</v>
      </c>
    </row>
    <row r="135" spans="1:13" ht="15">
      <c r="A135" s="25" t="s">
        <v>197</v>
      </c>
      <c r="B135" s="583" t="s">
        <v>221</v>
      </c>
      <c r="C135" s="583" t="s">
        <v>221</v>
      </c>
      <c r="D135" s="583">
        <v>3</v>
      </c>
      <c r="E135" s="583" t="s">
        <v>221</v>
      </c>
      <c r="F135" s="583">
        <v>3</v>
      </c>
      <c r="G135" s="62" t="s">
        <v>198</v>
      </c>
    </row>
    <row r="136" spans="1:13">
      <c r="A136" s="25" t="s">
        <v>199</v>
      </c>
      <c r="B136" s="583" t="s">
        <v>221</v>
      </c>
      <c r="C136" s="583">
        <v>35</v>
      </c>
      <c r="D136" s="926">
        <v>2450</v>
      </c>
      <c r="E136" s="583">
        <v>558</v>
      </c>
      <c r="F136" s="926">
        <v>2453</v>
      </c>
      <c r="G136" s="57" t="s">
        <v>855</v>
      </c>
    </row>
    <row r="137" spans="1:13" s="678" customFormat="1" ht="15.75">
      <c r="A137" s="675" t="s">
        <v>201</v>
      </c>
      <c r="B137" s="676">
        <f>B12+B21+B30+B40+B48+B85+B102+B111+B117+B124+B129+B134</f>
        <v>149</v>
      </c>
      <c r="C137" s="676">
        <f>C12+C21+C30+C40+C48+C85+C102+C111+C117+C124+C129+C134</f>
        <v>5572</v>
      </c>
      <c r="D137" s="676">
        <f>D12+D21+D30+D40+D48+D85+D102+D111+D117+D124+D129+D134</f>
        <v>333436</v>
      </c>
      <c r="E137" s="676">
        <f>E12+E21+E30+E40+E48+E85+E102+E111+E117+E124+E129+E134</f>
        <v>50741</v>
      </c>
      <c r="F137" s="676">
        <f>F12+F21+F30+F40+F48+F85+F102+F111+F117+F124+F129+F134</f>
        <v>333176</v>
      </c>
      <c r="G137" s="677" t="s">
        <v>202</v>
      </c>
      <c r="M137" s="679"/>
    </row>
    <row r="138" spans="1:13" s="678" customFormat="1">
      <c r="B138" s="680"/>
      <c r="C138" s="681"/>
      <c r="D138" s="682"/>
      <c r="E138" s="681"/>
      <c r="F138" s="680"/>
      <c r="G138" s="679"/>
      <c r="M138" s="679"/>
    </row>
    <row r="139" spans="1:13" s="678" customFormat="1">
      <c r="B139" s="680"/>
      <c r="C139" s="680"/>
      <c r="D139" s="682"/>
      <c r="E139" s="680"/>
      <c r="F139" s="680"/>
      <c r="G139" s="679"/>
      <c r="M139" s="679"/>
    </row>
    <row r="140" spans="1:13" s="678" customFormat="1">
      <c r="B140" s="680"/>
      <c r="C140" s="680"/>
      <c r="D140" s="682"/>
      <c r="E140" s="680"/>
      <c r="F140" s="680"/>
      <c r="G140" s="679"/>
      <c r="M140" s="679"/>
    </row>
    <row r="141" spans="1:13">
      <c r="B141" s="645"/>
      <c r="C141" s="645"/>
      <c r="D141" s="646"/>
      <c r="E141" s="645"/>
      <c r="F141" s="645"/>
      <c r="G141" s="117"/>
    </row>
    <row r="142" spans="1:13">
      <c r="B142" s="645"/>
      <c r="C142" s="645"/>
      <c r="D142" s="646"/>
      <c r="E142" s="645"/>
      <c r="F142" s="645"/>
      <c r="G142" s="117"/>
    </row>
    <row r="143" spans="1:13">
      <c r="B143" s="645"/>
      <c r="C143" s="645"/>
      <c r="D143" s="646"/>
      <c r="E143" s="645"/>
      <c r="F143" s="645"/>
      <c r="G143" s="117"/>
    </row>
    <row r="144" spans="1:13">
      <c r="B144" s="645"/>
      <c r="C144" s="645"/>
      <c r="D144" s="646"/>
      <c r="E144" s="645"/>
      <c r="F144" s="645"/>
      <c r="G144" s="117"/>
    </row>
    <row r="145" spans="1:7">
      <c r="A145" s="647" t="s">
        <v>565</v>
      </c>
      <c r="B145" s="645"/>
      <c r="C145" s="645"/>
      <c r="D145" s="646"/>
      <c r="E145" s="645"/>
      <c r="F145" s="645"/>
      <c r="G145" s="648" t="s">
        <v>566</v>
      </c>
    </row>
    <row r="146" spans="1:7">
      <c r="A146" s="647" t="s">
        <v>567</v>
      </c>
      <c r="B146" s="87"/>
      <c r="C146" s="622"/>
      <c r="D146" s="649"/>
      <c r="E146" s="622"/>
      <c r="G146" s="648" t="s">
        <v>568</v>
      </c>
    </row>
    <row r="147" spans="1:7">
      <c r="A147" s="724" t="s">
        <v>715</v>
      </c>
      <c r="B147" s="650"/>
      <c r="C147" s="622"/>
      <c r="D147" s="649"/>
      <c r="E147" s="622"/>
      <c r="G147" s="651" t="s">
        <v>820</v>
      </c>
    </row>
    <row r="148" spans="1:7" ht="14.25">
      <c r="A148" s="1085"/>
      <c r="B148" s="1085"/>
      <c r="C148" s="1085"/>
      <c r="D148" s="1085"/>
      <c r="E148" s="1085"/>
      <c r="F148" s="1085"/>
      <c r="G148" s="1085"/>
    </row>
  </sheetData>
  <sortState ref="A86:G101">
    <sortCondition ref="A86"/>
  </sortState>
  <mergeCells count="5">
    <mergeCell ref="F3:G3"/>
    <mergeCell ref="E4:G4"/>
    <mergeCell ref="F76:G76"/>
    <mergeCell ref="E77:G77"/>
    <mergeCell ref="A148:G148"/>
  </mergeCells>
  <pageMargins left="0.80729166666666663" right="0.5005208333333333" top="0.75885416666666672" bottom="0.39370078740157483" header="0.51181102362204722" footer="0.51181102362204722"/>
  <pageSetup paperSize="9" scale="70" orientation="portrait" r:id="rId1"/>
  <headerFooter alignWithMargins="0"/>
  <rowBreaks count="1" manualBreakCount="1">
    <brk id="73" max="16383" man="1"/>
  </rowBreaks>
  <ignoredErrors>
    <ignoredError sqref="B137:C137 D137:F137" unlocked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J130"/>
  <sheetViews>
    <sheetView showGridLines="0" view="pageLayout" zoomScaleSheetLayoutView="70" workbookViewId="0">
      <selection activeCell="F124" sqref="F124"/>
    </sheetView>
  </sheetViews>
  <sheetFormatPr baseColWidth="10" defaultColWidth="8.28515625" defaultRowHeight="12.75"/>
  <cols>
    <col min="1" max="1" width="25.140625" style="209" customWidth="1"/>
    <col min="2" max="2" width="10.85546875" style="209" customWidth="1"/>
    <col min="3" max="3" width="8.85546875" style="209" customWidth="1"/>
    <col min="4" max="4" width="9.140625" style="222" customWidth="1"/>
    <col min="5" max="5" width="8.7109375" style="209" customWidth="1"/>
    <col min="6" max="6" width="8.140625" style="209" customWidth="1"/>
    <col min="7" max="7" width="11.140625" style="209" customWidth="1"/>
    <col min="8" max="8" width="38.85546875" style="209" customWidth="1"/>
    <col min="9" max="9" width="11" style="209" customWidth="1"/>
    <col min="10" max="10" width="23.42578125" style="209" customWidth="1"/>
    <col min="11" max="238" width="11" style="209" customWidth="1"/>
    <col min="239" max="246" width="8.28515625" style="209"/>
    <col min="247" max="247" width="37.28515625" style="209" customWidth="1"/>
    <col min="248" max="248" width="11.140625" style="209" customWidth="1"/>
    <col min="249" max="249" width="9.85546875" style="209" customWidth="1"/>
    <col min="250" max="250" width="10.42578125" style="209" customWidth="1"/>
    <col min="251" max="251" width="9.42578125" style="209" customWidth="1"/>
    <col min="252" max="252" width="10.85546875" style="209" customWidth="1"/>
    <col min="253" max="253" width="37.28515625" style="209" customWidth="1"/>
    <col min="254" max="254" width="9.85546875" style="209" customWidth="1"/>
    <col min="255" max="260" width="11" style="209" customWidth="1"/>
    <col min="261" max="261" width="29.28515625" style="209" customWidth="1"/>
    <col min="262" max="263" width="33.85546875" style="209" customWidth="1"/>
    <col min="264" max="265" width="11" style="209" customWidth="1"/>
    <col min="266" max="266" width="23.42578125" style="209" customWidth="1"/>
    <col min="267" max="494" width="11" style="209" customWidth="1"/>
    <col min="495" max="502" width="8.28515625" style="209"/>
    <col min="503" max="503" width="37.28515625" style="209" customWidth="1"/>
    <col min="504" max="504" width="11.140625" style="209" customWidth="1"/>
    <col min="505" max="505" width="9.85546875" style="209" customWidth="1"/>
    <col min="506" max="506" width="10.42578125" style="209" customWidth="1"/>
    <col min="507" max="507" width="9.42578125" style="209" customWidth="1"/>
    <col min="508" max="508" width="10.85546875" style="209" customWidth="1"/>
    <col min="509" max="509" width="37.28515625" style="209" customWidth="1"/>
    <col min="510" max="510" width="9.85546875" style="209" customWidth="1"/>
    <col min="511" max="516" width="11" style="209" customWidth="1"/>
    <col min="517" max="517" width="29.28515625" style="209" customWidth="1"/>
    <col min="518" max="519" width="33.85546875" style="209" customWidth="1"/>
    <col min="520" max="521" width="11" style="209" customWidth="1"/>
    <col min="522" max="522" width="23.42578125" style="209" customWidth="1"/>
    <col min="523" max="750" width="11" style="209" customWidth="1"/>
    <col min="751" max="758" width="8.28515625" style="209"/>
    <col min="759" max="759" width="37.28515625" style="209" customWidth="1"/>
    <col min="760" max="760" width="11.140625" style="209" customWidth="1"/>
    <col min="761" max="761" width="9.85546875" style="209" customWidth="1"/>
    <col min="762" max="762" width="10.42578125" style="209" customWidth="1"/>
    <col min="763" max="763" width="9.42578125" style="209" customWidth="1"/>
    <col min="764" max="764" width="10.85546875" style="209" customWidth="1"/>
    <col min="765" max="765" width="37.28515625" style="209" customWidth="1"/>
    <col min="766" max="766" width="9.85546875" style="209" customWidth="1"/>
    <col min="767" max="772" width="11" style="209" customWidth="1"/>
    <col min="773" max="773" width="29.28515625" style="209" customWidth="1"/>
    <col min="774" max="775" width="33.85546875" style="209" customWidth="1"/>
    <col min="776" max="777" width="11" style="209" customWidth="1"/>
    <col min="778" max="778" width="23.42578125" style="209" customWidth="1"/>
    <col min="779" max="1006" width="11" style="209" customWidth="1"/>
    <col min="1007" max="1014" width="8.28515625" style="209"/>
    <col min="1015" max="1015" width="37.28515625" style="209" customWidth="1"/>
    <col min="1016" max="1016" width="11.140625" style="209" customWidth="1"/>
    <col min="1017" max="1017" width="9.85546875" style="209" customWidth="1"/>
    <col min="1018" max="1018" width="10.42578125" style="209" customWidth="1"/>
    <col min="1019" max="1019" width="9.42578125" style="209" customWidth="1"/>
    <col min="1020" max="1020" width="10.85546875" style="209" customWidth="1"/>
    <col min="1021" max="1021" width="37.28515625" style="209" customWidth="1"/>
    <col min="1022" max="1022" width="9.85546875" style="209" customWidth="1"/>
    <col min="1023" max="1028" width="11" style="209" customWidth="1"/>
    <col min="1029" max="1029" width="29.28515625" style="209" customWidth="1"/>
    <col min="1030" max="1031" width="33.85546875" style="209" customWidth="1"/>
    <col min="1032" max="1033" width="11" style="209" customWidth="1"/>
    <col min="1034" max="1034" width="23.42578125" style="209" customWidth="1"/>
    <col min="1035" max="1262" width="11" style="209" customWidth="1"/>
    <col min="1263" max="1270" width="8.28515625" style="209"/>
    <col min="1271" max="1271" width="37.28515625" style="209" customWidth="1"/>
    <col min="1272" max="1272" width="11.140625" style="209" customWidth="1"/>
    <col min="1273" max="1273" width="9.85546875" style="209" customWidth="1"/>
    <col min="1274" max="1274" width="10.42578125" style="209" customWidth="1"/>
    <col min="1275" max="1275" width="9.42578125" style="209" customWidth="1"/>
    <col min="1276" max="1276" width="10.85546875" style="209" customWidth="1"/>
    <col min="1277" max="1277" width="37.28515625" style="209" customWidth="1"/>
    <col min="1278" max="1278" width="9.85546875" style="209" customWidth="1"/>
    <col min="1279" max="1284" width="11" style="209" customWidth="1"/>
    <col min="1285" max="1285" width="29.28515625" style="209" customWidth="1"/>
    <col min="1286" max="1287" width="33.85546875" style="209" customWidth="1"/>
    <col min="1288" max="1289" width="11" style="209" customWidth="1"/>
    <col min="1290" max="1290" width="23.42578125" style="209" customWidth="1"/>
    <col min="1291" max="1518" width="11" style="209" customWidth="1"/>
    <col min="1519" max="1526" width="8.28515625" style="209"/>
    <col min="1527" max="1527" width="37.28515625" style="209" customWidth="1"/>
    <col min="1528" max="1528" width="11.140625" style="209" customWidth="1"/>
    <col min="1529" max="1529" width="9.85546875" style="209" customWidth="1"/>
    <col min="1530" max="1530" width="10.42578125" style="209" customWidth="1"/>
    <col min="1531" max="1531" width="9.42578125" style="209" customWidth="1"/>
    <col min="1532" max="1532" width="10.85546875" style="209" customWidth="1"/>
    <col min="1533" max="1533" width="37.28515625" style="209" customWidth="1"/>
    <col min="1534" max="1534" width="9.85546875" style="209" customWidth="1"/>
    <col min="1535" max="1540" width="11" style="209" customWidth="1"/>
    <col min="1541" max="1541" width="29.28515625" style="209" customWidth="1"/>
    <col min="1542" max="1543" width="33.85546875" style="209" customWidth="1"/>
    <col min="1544" max="1545" width="11" style="209" customWidth="1"/>
    <col min="1546" max="1546" width="23.42578125" style="209" customWidth="1"/>
    <col min="1547" max="1774" width="11" style="209" customWidth="1"/>
    <col min="1775" max="1782" width="8.28515625" style="209"/>
    <col min="1783" max="1783" width="37.28515625" style="209" customWidth="1"/>
    <col min="1784" max="1784" width="11.140625" style="209" customWidth="1"/>
    <col min="1785" max="1785" width="9.85546875" style="209" customWidth="1"/>
    <col min="1786" max="1786" width="10.42578125" style="209" customWidth="1"/>
    <col min="1787" max="1787" width="9.42578125" style="209" customWidth="1"/>
    <col min="1788" max="1788" width="10.85546875" style="209" customWidth="1"/>
    <col min="1789" max="1789" width="37.28515625" style="209" customWidth="1"/>
    <col min="1790" max="1790" width="9.85546875" style="209" customWidth="1"/>
    <col min="1791" max="1796" width="11" style="209" customWidth="1"/>
    <col min="1797" max="1797" width="29.28515625" style="209" customWidth="1"/>
    <col min="1798" max="1799" width="33.85546875" style="209" customWidth="1"/>
    <col min="1800" max="1801" width="11" style="209" customWidth="1"/>
    <col min="1802" max="1802" width="23.42578125" style="209" customWidth="1"/>
    <col min="1803" max="2030" width="11" style="209" customWidth="1"/>
    <col min="2031" max="2038" width="8.28515625" style="209"/>
    <col min="2039" max="2039" width="37.28515625" style="209" customWidth="1"/>
    <col min="2040" max="2040" width="11.140625" style="209" customWidth="1"/>
    <col min="2041" max="2041" width="9.85546875" style="209" customWidth="1"/>
    <col min="2042" max="2042" width="10.42578125" style="209" customWidth="1"/>
    <col min="2043" max="2043" width="9.42578125" style="209" customWidth="1"/>
    <col min="2044" max="2044" width="10.85546875" style="209" customWidth="1"/>
    <col min="2045" max="2045" width="37.28515625" style="209" customWidth="1"/>
    <col min="2046" max="2046" width="9.85546875" style="209" customWidth="1"/>
    <col min="2047" max="2052" width="11" style="209" customWidth="1"/>
    <col min="2053" max="2053" width="29.28515625" style="209" customWidth="1"/>
    <col min="2054" max="2055" width="33.85546875" style="209" customWidth="1"/>
    <col min="2056" max="2057" width="11" style="209" customWidth="1"/>
    <col min="2058" max="2058" width="23.42578125" style="209" customWidth="1"/>
    <col min="2059" max="2286" width="11" style="209" customWidth="1"/>
    <col min="2287" max="2294" width="8.28515625" style="209"/>
    <col min="2295" max="2295" width="37.28515625" style="209" customWidth="1"/>
    <col min="2296" max="2296" width="11.140625" style="209" customWidth="1"/>
    <col min="2297" max="2297" width="9.85546875" style="209" customWidth="1"/>
    <col min="2298" max="2298" width="10.42578125" style="209" customWidth="1"/>
    <col min="2299" max="2299" width="9.42578125" style="209" customWidth="1"/>
    <col min="2300" max="2300" width="10.85546875" style="209" customWidth="1"/>
    <col min="2301" max="2301" width="37.28515625" style="209" customWidth="1"/>
    <col min="2302" max="2302" width="9.85546875" style="209" customWidth="1"/>
    <col min="2303" max="2308" width="11" style="209" customWidth="1"/>
    <col min="2309" max="2309" width="29.28515625" style="209" customWidth="1"/>
    <col min="2310" max="2311" width="33.85546875" style="209" customWidth="1"/>
    <col min="2312" max="2313" width="11" style="209" customWidth="1"/>
    <col min="2314" max="2314" width="23.42578125" style="209" customWidth="1"/>
    <col min="2315" max="2542" width="11" style="209" customWidth="1"/>
    <col min="2543" max="2550" width="8.28515625" style="209"/>
    <col min="2551" max="2551" width="37.28515625" style="209" customWidth="1"/>
    <col min="2552" max="2552" width="11.140625" style="209" customWidth="1"/>
    <col min="2553" max="2553" width="9.85546875" style="209" customWidth="1"/>
    <col min="2554" max="2554" width="10.42578125" style="209" customWidth="1"/>
    <col min="2555" max="2555" width="9.42578125" style="209" customWidth="1"/>
    <col min="2556" max="2556" width="10.85546875" style="209" customWidth="1"/>
    <col min="2557" max="2557" width="37.28515625" style="209" customWidth="1"/>
    <col min="2558" max="2558" width="9.85546875" style="209" customWidth="1"/>
    <col min="2559" max="2564" width="11" style="209" customWidth="1"/>
    <col min="2565" max="2565" width="29.28515625" style="209" customWidth="1"/>
    <col min="2566" max="2567" width="33.85546875" style="209" customWidth="1"/>
    <col min="2568" max="2569" width="11" style="209" customWidth="1"/>
    <col min="2570" max="2570" width="23.42578125" style="209" customWidth="1"/>
    <col min="2571" max="2798" width="11" style="209" customWidth="1"/>
    <col min="2799" max="2806" width="8.28515625" style="209"/>
    <col min="2807" max="2807" width="37.28515625" style="209" customWidth="1"/>
    <col min="2808" max="2808" width="11.140625" style="209" customWidth="1"/>
    <col min="2809" max="2809" width="9.85546875" style="209" customWidth="1"/>
    <col min="2810" max="2810" width="10.42578125" style="209" customWidth="1"/>
    <col min="2811" max="2811" width="9.42578125" style="209" customWidth="1"/>
    <col min="2812" max="2812" width="10.85546875" style="209" customWidth="1"/>
    <col min="2813" max="2813" width="37.28515625" style="209" customWidth="1"/>
    <col min="2814" max="2814" width="9.85546875" style="209" customWidth="1"/>
    <col min="2815" max="2820" width="11" style="209" customWidth="1"/>
    <col min="2821" max="2821" width="29.28515625" style="209" customWidth="1"/>
    <col min="2822" max="2823" width="33.85546875" style="209" customWidth="1"/>
    <col min="2824" max="2825" width="11" style="209" customWidth="1"/>
    <col min="2826" max="2826" width="23.42578125" style="209" customWidth="1"/>
    <col min="2827" max="3054" width="11" style="209" customWidth="1"/>
    <col min="3055" max="3062" width="8.28515625" style="209"/>
    <col min="3063" max="3063" width="37.28515625" style="209" customWidth="1"/>
    <col min="3064" max="3064" width="11.140625" style="209" customWidth="1"/>
    <col min="3065" max="3065" width="9.85546875" style="209" customWidth="1"/>
    <col min="3066" max="3066" width="10.42578125" style="209" customWidth="1"/>
    <col min="3067" max="3067" width="9.42578125" style="209" customWidth="1"/>
    <col min="3068" max="3068" width="10.85546875" style="209" customWidth="1"/>
    <col min="3069" max="3069" width="37.28515625" style="209" customWidth="1"/>
    <col min="3070" max="3070" width="9.85546875" style="209" customWidth="1"/>
    <col min="3071" max="3076" width="11" style="209" customWidth="1"/>
    <col min="3077" max="3077" width="29.28515625" style="209" customWidth="1"/>
    <col min="3078" max="3079" width="33.85546875" style="209" customWidth="1"/>
    <col min="3080" max="3081" width="11" style="209" customWidth="1"/>
    <col min="3082" max="3082" width="23.42578125" style="209" customWidth="1"/>
    <col min="3083" max="3310" width="11" style="209" customWidth="1"/>
    <col min="3311" max="3318" width="8.28515625" style="209"/>
    <col min="3319" max="3319" width="37.28515625" style="209" customWidth="1"/>
    <col min="3320" max="3320" width="11.140625" style="209" customWidth="1"/>
    <col min="3321" max="3321" width="9.85546875" style="209" customWidth="1"/>
    <col min="3322" max="3322" width="10.42578125" style="209" customWidth="1"/>
    <col min="3323" max="3323" width="9.42578125" style="209" customWidth="1"/>
    <col min="3324" max="3324" width="10.85546875" style="209" customWidth="1"/>
    <col min="3325" max="3325" width="37.28515625" style="209" customWidth="1"/>
    <col min="3326" max="3326" width="9.85546875" style="209" customWidth="1"/>
    <col min="3327" max="3332" width="11" style="209" customWidth="1"/>
    <col min="3333" max="3333" width="29.28515625" style="209" customWidth="1"/>
    <col min="3334" max="3335" width="33.85546875" style="209" customWidth="1"/>
    <col min="3336" max="3337" width="11" style="209" customWidth="1"/>
    <col min="3338" max="3338" width="23.42578125" style="209" customWidth="1"/>
    <col min="3339" max="3566" width="11" style="209" customWidth="1"/>
    <col min="3567" max="3574" width="8.28515625" style="209"/>
    <col min="3575" max="3575" width="37.28515625" style="209" customWidth="1"/>
    <col min="3576" max="3576" width="11.140625" style="209" customWidth="1"/>
    <col min="3577" max="3577" width="9.85546875" style="209" customWidth="1"/>
    <col min="3578" max="3578" width="10.42578125" style="209" customWidth="1"/>
    <col min="3579" max="3579" width="9.42578125" style="209" customWidth="1"/>
    <col min="3580" max="3580" width="10.85546875" style="209" customWidth="1"/>
    <col min="3581" max="3581" width="37.28515625" style="209" customWidth="1"/>
    <col min="3582" max="3582" width="9.85546875" style="209" customWidth="1"/>
    <col min="3583" max="3588" width="11" style="209" customWidth="1"/>
    <col min="3589" max="3589" width="29.28515625" style="209" customWidth="1"/>
    <col min="3590" max="3591" width="33.85546875" style="209" customWidth="1"/>
    <col min="3592" max="3593" width="11" style="209" customWidth="1"/>
    <col min="3594" max="3594" width="23.42578125" style="209" customWidth="1"/>
    <col min="3595" max="3822" width="11" style="209" customWidth="1"/>
    <col min="3823" max="3830" width="8.28515625" style="209"/>
    <col min="3831" max="3831" width="37.28515625" style="209" customWidth="1"/>
    <col min="3832" max="3832" width="11.140625" style="209" customWidth="1"/>
    <col min="3833" max="3833" width="9.85546875" style="209" customWidth="1"/>
    <col min="3834" max="3834" width="10.42578125" style="209" customWidth="1"/>
    <col min="3835" max="3835" width="9.42578125" style="209" customWidth="1"/>
    <col min="3836" max="3836" width="10.85546875" style="209" customWidth="1"/>
    <col min="3837" max="3837" width="37.28515625" style="209" customWidth="1"/>
    <col min="3838" max="3838" width="9.85546875" style="209" customWidth="1"/>
    <col min="3839" max="3844" width="11" style="209" customWidth="1"/>
    <col min="3845" max="3845" width="29.28515625" style="209" customWidth="1"/>
    <col min="3846" max="3847" width="33.85546875" style="209" customWidth="1"/>
    <col min="3848" max="3849" width="11" style="209" customWidth="1"/>
    <col min="3850" max="3850" width="23.42578125" style="209" customWidth="1"/>
    <col min="3851" max="4078" width="11" style="209" customWidth="1"/>
    <col min="4079" max="4086" width="8.28515625" style="209"/>
    <col min="4087" max="4087" width="37.28515625" style="209" customWidth="1"/>
    <col min="4088" max="4088" width="11.140625" style="209" customWidth="1"/>
    <col min="4089" max="4089" width="9.85546875" style="209" customWidth="1"/>
    <col min="4090" max="4090" width="10.42578125" style="209" customWidth="1"/>
    <col min="4091" max="4091" width="9.42578125" style="209" customWidth="1"/>
    <col min="4092" max="4092" width="10.85546875" style="209" customWidth="1"/>
    <col min="4093" max="4093" width="37.28515625" style="209" customWidth="1"/>
    <col min="4094" max="4094" width="9.85546875" style="209" customWidth="1"/>
    <col min="4095" max="4100" width="11" style="209" customWidth="1"/>
    <col min="4101" max="4101" width="29.28515625" style="209" customWidth="1"/>
    <col min="4102" max="4103" width="33.85546875" style="209" customWidth="1"/>
    <col min="4104" max="4105" width="11" style="209" customWidth="1"/>
    <col min="4106" max="4106" width="23.42578125" style="209" customWidth="1"/>
    <col min="4107" max="4334" width="11" style="209" customWidth="1"/>
    <col min="4335" max="4342" width="8.28515625" style="209"/>
    <col min="4343" max="4343" width="37.28515625" style="209" customWidth="1"/>
    <col min="4344" max="4344" width="11.140625" style="209" customWidth="1"/>
    <col min="4345" max="4345" width="9.85546875" style="209" customWidth="1"/>
    <col min="4346" max="4346" width="10.42578125" style="209" customWidth="1"/>
    <col min="4347" max="4347" width="9.42578125" style="209" customWidth="1"/>
    <col min="4348" max="4348" width="10.85546875" style="209" customWidth="1"/>
    <col min="4349" max="4349" width="37.28515625" style="209" customWidth="1"/>
    <col min="4350" max="4350" width="9.85546875" style="209" customWidth="1"/>
    <col min="4351" max="4356" width="11" style="209" customWidth="1"/>
    <col min="4357" max="4357" width="29.28515625" style="209" customWidth="1"/>
    <col min="4358" max="4359" width="33.85546875" style="209" customWidth="1"/>
    <col min="4360" max="4361" width="11" style="209" customWidth="1"/>
    <col min="4362" max="4362" width="23.42578125" style="209" customWidth="1"/>
    <col min="4363" max="4590" width="11" style="209" customWidth="1"/>
    <col min="4591" max="4598" width="8.28515625" style="209"/>
    <col min="4599" max="4599" width="37.28515625" style="209" customWidth="1"/>
    <col min="4600" max="4600" width="11.140625" style="209" customWidth="1"/>
    <col min="4601" max="4601" width="9.85546875" style="209" customWidth="1"/>
    <col min="4602" max="4602" width="10.42578125" style="209" customWidth="1"/>
    <col min="4603" max="4603" width="9.42578125" style="209" customWidth="1"/>
    <col min="4604" max="4604" width="10.85546875" style="209" customWidth="1"/>
    <col min="4605" max="4605" width="37.28515625" style="209" customWidth="1"/>
    <col min="4606" max="4606" width="9.85546875" style="209" customWidth="1"/>
    <col min="4607" max="4612" width="11" style="209" customWidth="1"/>
    <col min="4613" max="4613" width="29.28515625" style="209" customWidth="1"/>
    <col min="4614" max="4615" width="33.85546875" style="209" customWidth="1"/>
    <col min="4616" max="4617" width="11" style="209" customWidth="1"/>
    <col min="4618" max="4618" width="23.42578125" style="209" customWidth="1"/>
    <col min="4619" max="4846" width="11" style="209" customWidth="1"/>
    <col min="4847" max="4854" width="8.28515625" style="209"/>
    <col min="4855" max="4855" width="37.28515625" style="209" customWidth="1"/>
    <col min="4856" max="4856" width="11.140625" style="209" customWidth="1"/>
    <col min="4857" max="4857" width="9.85546875" style="209" customWidth="1"/>
    <col min="4858" max="4858" width="10.42578125" style="209" customWidth="1"/>
    <col min="4859" max="4859" width="9.42578125" style="209" customWidth="1"/>
    <col min="4860" max="4860" width="10.85546875" style="209" customWidth="1"/>
    <col min="4861" max="4861" width="37.28515625" style="209" customWidth="1"/>
    <col min="4862" max="4862" width="9.85546875" style="209" customWidth="1"/>
    <col min="4863" max="4868" width="11" style="209" customWidth="1"/>
    <col min="4869" max="4869" width="29.28515625" style="209" customWidth="1"/>
    <col min="4870" max="4871" width="33.85546875" style="209" customWidth="1"/>
    <col min="4872" max="4873" width="11" style="209" customWidth="1"/>
    <col min="4874" max="4874" width="23.42578125" style="209" customWidth="1"/>
    <col min="4875" max="5102" width="11" style="209" customWidth="1"/>
    <col min="5103" max="5110" width="8.28515625" style="209"/>
    <col min="5111" max="5111" width="37.28515625" style="209" customWidth="1"/>
    <col min="5112" max="5112" width="11.140625" style="209" customWidth="1"/>
    <col min="5113" max="5113" width="9.85546875" style="209" customWidth="1"/>
    <col min="5114" max="5114" width="10.42578125" style="209" customWidth="1"/>
    <col min="5115" max="5115" width="9.42578125" style="209" customWidth="1"/>
    <col min="5116" max="5116" width="10.85546875" style="209" customWidth="1"/>
    <col min="5117" max="5117" width="37.28515625" style="209" customWidth="1"/>
    <col min="5118" max="5118" width="9.85546875" style="209" customWidth="1"/>
    <col min="5119" max="5124" width="11" style="209" customWidth="1"/>
    <col min="5125" max="5125" width="29.28515625" style="209" customWidth="1"/>
    <col min="5126" max="5127" width="33.85546875" style="209" customWidth="1"/>
    <col min="5128" max="5129" width="11" style="209" customWidth="1"/>
    <col min="5130" max="5130" width="23.42578125" style="209" customWidth="1"/>
    <col min="5131" max="5358" width="11" style="209" customWidth="1"/>
    <col min="5359" max="5366" width="8.28515625" style="209"/>
    <col min="5367" max="5367" width="37.28515625" style="209" customWidth="1"/>
    <col min="5368" max="5368" width="11.140625" style="209" customWidth="1"/>
    <col min="5369" max="5369" width="9.85546875" style="209" customWidth="1"/>
    <col min="5370" max="5370" width="10.42578125" style="209" customWidth="1"/>
    <col min="5371" max="5371" width="9.42578125" style="209" customWidth="1"/>
    <col min="5372" max="5372" width="10.85546875" style="209" customWidth="1"/>
    <col min="5373" max="5373" width="37.28515625" style="209" customWidth="1"/>
    <col min="5374" max="5374" width="9.85546875" style="209" customWidth="1"/>
    <col min="5375" max="5380" width="11" style="209" customWidth="1"/>
    <col min="5381" max="5381" width="29.28515625" style="209" customWidth="1"/>
    <col min="5382" max="5383" width="33.85546875" style="209" customWidth="1"/>
    <col min="5384" max="5385" width="11" style="209" customWidth="1"/>
    <col min="5386" max="5386" width="23.42578125" style="209" customWidth="1"/>
    <col min="5387" max="5614" width="11" style="209" customWidth="1"/>
    <col min="5615" max="5622" width="8.28515625" style="209"/>
    <col min="5623" max="5623" width="37.28515625" style="209" customWidth="1"/>
    <col min="5624" max="5624" width="11.140625" style="209" customWidth="1"/>
    <col min="5625" max="5625" width="9.85546875" style="209" customWidth="1"/>
    <col min="5626" max="5626" width="10.42578125" style="209" customWidth="1"/>
    <col min="5627" max="5627" width="9.42578125" style="209" customWidth="1"/>
    <col min="5628" max="5628" width="10.85546875" style="209" customWidth="1"/>
    <col min="5629" max="5629" width="37.28515625" style="209" customWidth="1"/>
    <col min="5630" max="5630" width="9.85546875" style="209" customWidth="1"/>
    <col min="5631" max="5636" width="11" style="209" customWidth="1"/>
    <col min="5637" max="5637" width="29.28515625" style="209" customWidth="1"/>
    <col min="5638" max="5639" width="33.85546875" style="209" customWidth="1"/>
    <col min="5640" max="5641" width="11" style="209" customWidth="1"/>
    <col min="5642" max="5642" width="23.42578125" style="209" customWidth="1"/>
    <col min="5643" max="5870" width="11" style="209" customWidth="1"/>
    <col min="5871" max="5878" width="8.28515625" style="209"/>
    <col min="5879" max="5879" width="37.28515625" style="209" customWidth="1"/>
    <col min="5880" max="5880" width="11.140625" style="209" customWidth="1"/>
    <col min="5881" max="5881" width="9.85546875" style="209" customWidth="1"/>
    <col min="5882" max="5882" width="10.42578125" style="209" customWidth="1"/>
    <col min="5883" max="5883" width="9.42578125" style="209" customWidth="1"/>
    <col min="5884" max="5884" width="10.85546875" style="209" customWidth="1"/>
    <col min="5885" max="5885" width="37.28515625" style="209" customWidth="1"/>
    <col min="5886" max="5886" width="9.85546875" style="209" customWidth="1"/>
    <col min="5887" max="5892" width="11" style="209" customWidth="1"/>
    <col min="5893" max="5893" width="29.28515625" style="209" customWidth="1"/>
    <col min="5894" max="5895" width="33.85546875" style="209" customWidth="1"/>
    <col min="5896" max="5897" width="11" style="209" customWidth="1"/>
    <col min="5898" max="5898" width="23.42578125" style="209" customWidth="1"/>
    <col min="5899" max="6126" width="11" style="209" customWidth="1"/>
    <col min="6127" max="6134" width="8.28515625" style="209"/>
    <col min="6135" max="6135" width="37.28515625" style="209" customWidth="1"/>
    <col min="6136" max="6136" width="11.140625" style="209" customWidth="1"/>
    <col min="6137" max="6137" width="9.85546875" style="209" customWidth="1"/>
    <col min="6138" max="6138" width="10.42578125" style="209" customWidth="1"/>
    <col min="6139" max="6139" width="9.42578125" style="209" customWidth="1"/>
    <col min="6140" max="6140" width="10.85546875" style="209" customWidth="1"/>
    <col min="6141" max="6141" width="37.28515625" style="209" customWidth="1"/>
    <col min="6142" max="6142" width="9.85546875" style="209" customWidth="1"/>
    <col min="6143" max="6148" width="11" style="209" customWidth="1"/>
    <col min="6149" max="6149" width="29.28515625" style="209" customWidth="1"/>
    <col min="6150" max="6151" width="33.85546875" style="209" customWidth="1"/>
    <col min="6152" max="6153" width="11" style="209" customWidth="1"/>
    <col min="6154" max="6154" width="23.42578125" style="209" customWidth="1"/>
    <col min="6155" max="6382" width="11" style="209" customWidth="1"/>
    <col min="6383" max="6390" width="8.28515625" style="209"/>
    <col min="6391" max="6391" width="37.28515625" style="209" customWidth="1"/>
    <col min="6392" max="6392" width="11.140625" style="209" customWidth="1"/>
    <col min="6393" max="6393" width="9.85546875" style="209" customWidth="1"/>
    <col min="6394" max="6394" width="10.42578125" style="209" customWidth="1"/>
    <col min="6395" max="6395" width="9.42578125" style="209" customWidth="1"/>
    <col min="6396" max="6396" width="10.85546875" style="209" customWidth="1"/>
    <col min="6397" max="6397" width="37.28515625" style="209" customWidth="1"/>
    <col min="6398" max="6398" width="9.85546875" style="209" customWidth="1"/>
    <col min="6399" max="6404" width="11" style="209" customWidth="1"/>
    <col min="6405" max="6405" width="29.28515625" style="209" customWidth="1"/>
    <col min="6406" max="6407" width="33.85546875" style="209" customWidth="1"/>
    <col min="6408" max="6409" width="11" style="209" customWidth="1"/>
    <col min="6410" max="6410" width="23.42578125" style="209" customWidth="1"/>
    <col min="6411" max="6638" width="11" style="209" customWidth="1"/>
    <col min="6639" max="6646" width="8.28515625" style="209"/>
    <col min="6647" max="6647" width="37.28515625" style="209" customWidth="1"/>
    <col min="6648" max="6648" width="11.140625" style="209" customWidth="1"/>
    <col min="6649" max="6649" width="9.85546875" style="209" customWidth="1"/>
    <col min="6650" max="6650" width="10.42578125" style="209" customWidth="1"/>
    <col min="6651" max="6651" width="9.42578125" style="209" customWidth="1"/>
    <col min="6652" max="6652" width="10.85546875" style="209" customWidth="1"/>
    <col min="6653" max="6653" width="37.28515625" style="209" customWidth="1"/>
    <col min="6654" max="6654" width="9.85546875" style="209" customWidth="1"/>
    <col min="6655" max="6660" width="11" style="209" customWidth="1"/>
    <col min="6661" max="6661" width="29.28515625" style="209" customWidth="1"/>
    <col min="6662" max="6663" width="33.85546875" style="209" customWidth="1"/>
    <col min="6664" max="6665" width="11" style="209" customWidth="1"/>
    <col min="6666" max="6666" width="23.42578125" style="209" customWidth="1"/>
    <col min="6667" max="6894" width="11" style="209" customWidth="1"/>
    <col min="6895" max="6902" width="8.28515625" style="209"/>
    <col min="6903" max="6903" width="37.28515625" style="209" customWidth="1"/>
    <col min="6904" max="6904" width="11.140625" style="209" customWidth="1"/>
    <col min="6905" max="6905" width="9.85546875" style="209" customWidth="1"/>
    <col min="6906" max="6906" width="10.42578125" style="209" customWidth="1"/>
    <col min="6907" max="6907" width="9.42578125" style="209" customWidth="1"/>
    <col min="6908" max="6908" width="10.85546875" style="209" customWidth="1"/>
    <col min="6909" max="6909" width="37.28515625" style="209" customWidth="1"/>
    <col min="6910" max="6910" width="9.85546875" style="209" customWidth="1"/>
    <col min="6911" max="6916" width="11" style="209" customWidth="1"/>
    <col min="6917" max="6917" width="29.28515625" style="209" customWidth="1"/>
    <col min="6918" max="6919" width="33.85546875" style="209" customWidth="1"/>
    <col min="6920" max="6921" width="11" style="209" customWidth="1"/>
    <col min="6922" max="6922" width="23.42578125" style="209" customWidth="1"/>
    <col min="6923" max="7150" width="11" style="209" customWidth="1"/>
    <col min="7151" max="7158" width="8.28515625" style="209"/>
    <col min="7159" max="7159" width="37.28515625" style="209" customWidth="1"/>
    <col min="7160" max="7160" width="11.140625" style="209" customWidth="1"/>
    <col min="7161" max="7161" width="9.85546875" style="209" customWidth="1"/>
    <col min="7162" max="7162" width="10.42578125" style="209" customWidth="1"/>
    <col min="7163" max="7163" width="9.42578125" style="209" customWidth="1"/>
    <col min="7164" max="7164" width="10.85546875" style="209" customWidth="1"/>
    <col min="7165" max="7165" width="37.28515625" style="209" customWidth="1"/>
    <col min="7166" max="7166" width="9.85546875" style="209" customWidth="1"/>
    <col min="7167" max="7172" width="11" style="209" customWidth="1"/>
    <col min="7173" max="7173" width="29.28515625" style="209" customWidth="1"/>
    <col min="7174" max="7175" width="33.85546875" style="209" customWidth="1"/>
    <col min="7176" max="7177" width="11" style="209" customWidth="1"/>
    <col min="7178" max="7178" width="23.42578125" style="209" customWidth="1"/>
    <col min="7179" max="7406" width="11" style="209" customWidth="1"/>
    <col min="7407" max="7414" width="8.28515625" style="209"/>
    <col min="7415" max="7415" width="37.28515625" style="209" customWidth="1"/>
    <col min="7416" max="7416" width="11.140625" style="209" customWidth="1"/>
    <col min="7417" max="7417" width="9.85546875" style="209" customWidth="1"/>
    <col min="7418" max="7418" width="10.42578125" style="209" customWidth="1"/>
    <col min="7419" max="7419" width="9.42578125" style="209" customWidth="1"/>
    <col min="7420" max="7420" width="10.85546875" style="209" customWidth="1"/>
    <col min="7421" max="7421" width="37.28515625" style="209" customWidth="1"/>
    <col min="7422" max="7422" width="9.85546875" style="209" customWidth="1"/>
    <col min="7423" max="7428" width="11" style="209" customWidth="1"/>
    <col min="7429" max="7429" width="29.28515625" style="209" customWidth="1"/>
    <col min="7430" max="7431" width="33.85546875" style="209" customWidth="1"/>
    <col min="7432" max="7433" width="11" style="209" customWidth="1"/>
    <col min="7434" max="7434" width="23.42578125" style="209" customWidth="1"/>
    <col min="7435" max="7662" width="11" style="209" customWidth="1"/>
    <col min="7663" max="7670" width="8.28515625" style="209"/>
    <col min="7671" max="7671" width="37.28515625" style="209" customWidth="1"/>
    <col min="7672" max="7672" width="11.140625" style="209" customWidth="1"/>
    <col min="7673" max="7673" width="9.85546875" style="209" customWidth="1"/>
    <col min="7674" max="7674" width="10.42578125" style="209" customWidth="1"/>
    <col min="7675" max="7675" width="9.42578125" style="209" customWidth="1"/>
    <col min="7676" max="7676" width="10.85546875" style="209" customWidth="1"/>
    <col min="7677" max="7677" width="37.28515625" style="209" customWidth="1"/>
    <col min="7678" max="7678" width="9.85546875" style="209" customWidth="1"/>
    <col min="7679" max="7684" width="11" style="209" customWidth="1"/>
    <col min="7685" max="7685" width="29.28515625" style="209" customWidth="1"/>
    <col min="7686" max="7687" width="33.85546875" style="209" customWidth="1"/>
    <col min="7688" max="7689" width="11" style="209" customWidth="1"/>
    <col min="7690" max="7690" width="23.42578125" style="209" customWidth="1"/>
    <col min="7691" max="7918" width="11" style="209" customWidth="1"/>
    <col min="7919" max="7926" width="8.28515625" style="209"/>
    <col min="7927" max="7927" width="37.28515625" style="209" customWidth="1"/>
    <col min="7928" max="7928" width="11.140625" style="209" customWidth="1"/>
    <col min="7929" max="7929" width="9.85546875" style="209" customWidth="1"/>
    <col min="7930" max="7930" width="10.42578125" style="209" customWidth="1"/>
    <col min="7931" max="7931" width="9.42578125" style="209" customWidth="1"/>
    <col min="7932" max="7932" width="10.85546875" style="209" customWidth="1"/>
    <col min="7933" max="7933" width="37.28515625" style="209" customWidth="1"/>
    <col min="7934" max="7934" width="9.85546875" style="209" customWidth="1"/>
    <col min="7935" max="7940" width="11" style="209" customWidth="1"/>
    <col min="7941" max="7941" width="29.28515625" style="209" customWidth="1"/>
    <col min="7942" max="7943" width="33.85546875" style="209" customWidth="1"/>
    <col min="7944" max="7945" width="11" style="209" customWidth="1"/>
    <col min="7946" max="7946" width="23.42578125" style="209" customWidth="1"/>
    <col min="7947" max="8174" width="11" style="209" customWidth="1"/>
    <col min="8175" max="8182" width="8.28515625" style="209"/>
    <col min="8183" max="8183" width="37.28515625" style="209" customWidth="1"/>
    <col min="8184" max="8184" width="11.140625" style="209" customWidth="1"/>
    <col min="8185" max="8185" width="9.85546875" style="209" customWidth="1"/>
    <col min="8186" max="8186" width="10.42578125" style="209" customWidth="1"/>
    <col min="8187" max="8187" width="9.42578125" style="209" customWidth="1"/>
    <col min="8188" max="8188" width="10.85546875" style="209" customWidth="1"/>
    <col min="8189" max="8189" width="37.28515625" style="209" customWidth="1"/>
    <col min="8190" max="8190" width="9.85546875" style="209" customWidth="1"/>
    <col min="8191" max="8196" width="11" style="209" customWidth="1"/>
    <col min="8197" max="8197" width="29.28515625" style="209" customWidth="1"/>
    <col min="8198" max="8199" width="33.85546875" style="209" customWidth="1"/>
    <col min="8200" max="8201" width="11" style="209" customWidth="1"/>
    <col min="8202" max="8202" width="23.42578125" style="209" customWidth="1"/>
    <col min="8203" max="8430" width="11" style="209" customWidth="1"/>
    <col min="8431" max="8438" width="8.28515625" style="209"/>
    <col min="8439" max="8439" width="37.28515625" style="209" customWidth="1"/>
    <col min="8440" max="8440" width="11.140625" style="209" customWidth="1"/>
    <col min="8441" max="8441" width="9.85546875" style="209" customWidth="1"/>
    <col min="8442" max="8442" width="10.42578125" style="209" customWidth="1"/>
    <col min="8443" max="8443" width="9.42578125" style="209" customWidth="1"/>
    <col min="8444" max="8444" width="10.85546875" style="209" customWidth="1"/>
    <col min="8445" max="8445" width="37.28515625" style="209" customWidth="1"/>
    <col min="8446" max="8446" width="9.85546875" style="209" customWidth="1"/>
    <col min="8447" max="8452" width="11" style="209" customWidth="1"/>
    <col min="8453" max="8453" width="29.28515625" style="209" customWidth="1"/>
    <col min="8454" max="8455" width="33.85546875" style="209" customWidth="1"/>
    <col min="8456" max="8457" width="11" style="209" customWidth="1"/>
    <col min="8458" max="8458" width="23.42578125" style="209" customWidth="1"/>
    <col min="8459" max="8686" width="11" style="209" customWidth="1"/>
    <col min="8687" max="8694" width="8.28515625" style="209"/>
    <col min="8695" max="8695" width="37.28515625" style="209" customWidth="1"/>
    <col min="8696" max="8696" width="11.140625" style="209" customWidth="1"/>
    <col min="8697" max="8697" width="9.85546875" style="209" customWidth="1"/>
    <col min="8698" max="8698" width="10.42578125" style="209" customWidth="1"/>
    <col min="8699" max="8699" width="9.42578125" style="209" customWidth="1"/>
    <col min="8700" max="8700" width="10.85546875" style="209" customWidth="1"/>
    <col min="8701" max="8701" width="37.28515625" style="209" customWidth="1"/>
    <col min="8702" max="8702" width="9.85546875" style="209" customWidth="1"/>
    <col min="8703" max="8708" width="11" style="209" customWidth="1"/>
    <col min="8709" max="8709" width="29.28515625" style="209" customWidth="1"/>
    <col min="8710" max="8711" width="33.85546875" style="209" customWidth="1"/>
    <col min="8712" max="8713" width="11" style="209" customWidth="1"/>
    <col min="8714" max="8714" width="23.42578125" style="209" customWidth="1"/>
    <col min="8715" max="8942" width="11" style="209" customWidth="1"/>
    <col min="8943" max="8950" width="8.28515625" style="209"/>
    <col min="8951" max="8951" width="37.28515625" style="209" customWidth="1"/>
    <col min="8952" max="8952" width="11.140625" style="209" customWidth="1"/>
    <col min="8953" max="8953" width="9.85546875" style="209" customWidth="1"/>
    <col min="8954" max="8954" width="10.42578125" style="209" customWidth="1"/>
    <col min="8955" max="8955" width="9.42578125" style="209" customWidth="1"/>
    <col min="8956" max="8956" width="10.85546875" style="209" customWidth="1"/>
    <col min="8957" max="8957" width="37.28515625" style="209" customWidth="1"/>
    <col min="8958" max="8958" width="9.85546875" style="209" customWidth="1"/>
    <col min="8959" max="8964" width="11" style="209" customWidth="1"/>
    <col min="8965" max="8965" width="29.28515625" style="209" customWidth="1"/>
    <col min="8966" max="8967" width="33.85546875" style="209" customWidth="1"/>
    <col min="8968" max="8969" width="11" style="209" customWidth="1"/>
    <col min="8970" max="8970" width="23.42578125" style="209" customWidth="1"/>
    <col min="8971" max="9198" width="11" style="209" customWidth="1"/>
    <col min="9199" max="9206" width="8.28515625" style="209"/>
    <col min="9207" max="9207" width="37.28515625" style="209" customWidth="1"/>
    <col min="9208" max="9208" width="11.140625" style="209" customWidth="1"/>
    <col min="9209" max="9209" width="9.85546875" style="209" customWidth="1"/>
    <col min="9210" max="9210" width="10.42578125" style="209" customWidth="1"/>
    <col min="9211" max="9211" width="9.42578125" style="209" customWidth="1"/>
    <col min="9212" max="9212" width="10.85546875" style="209" customWidth="1"/>
    <col min="9213" max="9213" width="37.28515625" style="209" customWidth="1"/>
    <col min="9214" max="9214" width="9.85546875" style="209" customWidth="1"/>
    <col min="9215" max="9220" width="11" style="209" customWidth="1"/>
    <col min="9221" max="9221" width="29.28515625" style="209" customWidth="1"/>
    <col min="9222" max="9223" width="33.85546875" style="209" customWidth="1"/>
    <col min="9224" max="9225" width="11" style="209" customWidth="1"/>
    <col min="9226" max="9226" width="23.42578125" style="209" customWidth="1"/>
    <col min="9227" max="9454" width="11" style="209" customWidth="1"/>
    <col min="9455" max="9462" width="8.28515625" style="209"/>
    <col min="9463" max="9463" width="37.28515625" style="209" customWidth="1"/>
    <col min="9464" max="9464" width="11.140625" style="209" customWidth="1"/>
    <col min="9465" max="9465" width="9.85546875" style="209" customWidth="1"/>
    <col min="9466" max="9466" width="10.42578125" style="209" customWidth="1"/>
    <col min="9467" max="9467" width="9.42578125" style="209" customWidth="1"/>
    <col min="9468" max="9468" width="10.85546875" style="209" customWidth="1"/>
    <col min="9469" max="9469" width="37.28515625" style="209" customWidth="1"/>
    <col min="9470" max="9470" width="9.85546875" style="209" customWidth="1"/>
    <col min="9471" max="9476" width="11" style="209" customWidth="1"/>
    <col min="9477" max="9477" width="29.28515625" style="209" customWidth="1"/>
    <col min="9478" max="9479" width="33.85546875" style="209" customWidth="1"/>
    <col min="9480" max="9481" width="11" style="209" customWidth="1"/>
    <col min="9482" max="9482" width="23.42578125" style="209" customWidth="1"/>
    <col min="9483" max="9710" width="11" style="209" customWidth="1"/>
    <col min="9711" max="9718" width="8.28515625" style="209"/>
    <col min="9719" max="9719" width="37.28515625" style="209" customWidth="1"/>
    <col min="9720" max="9720" width="11.140625" style="209" customWidth="1"/>
    <col min="9721" max="9721" width="9.85546875" style="209" customWidth="1"/>
    <col min="9722" max="9722" width="10.42578125" style="209" customWidth="1"/>
    <col min="9723" max="9723" width="9.42578125" style="209" customWidth="1"/>
    <col min="9724" max="9724" width="10.85546875" style="209" customWidth="1"/>
    <col min="9725" max="9725" width="37.28515625" style="209" customWidth="1"/>
    <col min="9726" max="9726" width="9.85546875" style="209" customWidth="1"/>
    <col min="9727" max="9732" width="11" style="209" customWidth="1"/>
    <col min="9733" max="9733" width="29.28515625" style="209" customWidth="1"/>
    <col min="9734" max="9735" width="33.85546875" style="209" customWidth="1"/>
    <col min="9736" max="9737" width="11" style="209" customWidth="1"/>
    <col min="9738" max="9738" width="23.42578125" style="209" customWidth="1"/>
    <col min="9739" max="9966" width="11" style="209" customWidth="1"/>
    <col min="9967" max="9974" width="8.28515625" style="209"/>
    <col min="9975" max="9975" width="37.28515625" style="209" customWidth="1"/>
    <col min="9976" max="9976" width="11.140625" style="209" customWidth="1"/>
    <col min="9977" max="9977" width="9.85546875" style="209" customWidth="1"/>
    <col min="9978" max="9978" width="10.42578125" style="209" customWidth="1"/>
    <col min="9979" max="9979" width="9.42578125" style="209" customWidth="1"/>
    <col min="9980" max="9980" width="10.85546875" style="209" customWidth="1"/>
    <col min="9981" max="9981" width="37.28515625" style="209" customWidth="1"/>
    <col min="9982" max="9982" width="9.85546875" style="209" customWidth="1"/>
    <col min="9983" max="9988" width="11" style="209" customWidth="1"/>
    <col min="9989" max="9989" width="29.28515625" style="209" customWidth="1"/>
    <col min="9990" max="9991" width="33.85546875" style="209" customWidth="1"/>
    <col min="9992" max="9993" width="11" style="209" customWidth="1"/>
    <col min="9994" max="9994" width="23.42578125" style="209" customWidth="1"/>
    <col min="9995" max="10222" width="11" style="209" customWidth="1"/>
    <col min="10223" max="10230" width="8.28515625" style="209"/>
    <col min="10231" max="10231" width="37.28515625" style="209" customWidth="1"/>
    <col min="10232" max="10232" width="11.140625" style="209" customWidth="1"/>
    <col min="10233" max="10233" width="9.85546875" style="209" customWidth="1"/>
    <col min="10234" max="10234" width="10.42578125" style="209" customWidth="1"/>
    <col min="10235" max="10235" width="9.42578125" style="209" customWidth="1"/>
    <col min="10236" max="10236" width="10.85546875" style="209" customWidth="1"/>
    <col min="10237" max="10237" width="37.28515625" style="209" customWidth="1"/>
    <col min="10238" max="10238" width="9.85546875" style="209" customWidth="1"/>
    <col min="10239" max="10244" width="11" style="209" customWidth="1"/>
    <col min="10245" max="10245" width="29.28515625" style="209" customWidth="1"/>
    <col min="10246" max="10247" width="33.85546875" style="209" customWidth="1"/>
    <col min="10248" max="10249" width="11" style="209" customWidth="1"/>
    <col min="10250" max="10250" width="23.42578125" style="209" customWidth="1"/>
    <col min="10251" max="10478" width="11" style="209" customWidth="1"/>
    <col min="10479" max="10486" width="8.28515625" style="209"/>
    <col min="10487" max="10487" width="37.28515625" style="209" customWidth="1"/>
    <col min="10488" max="10488" width="11.140625" style="209" customWidth="1"/>
    <col min="10489" max="10489" width="9.85546875" style="209" customWidth="1"/>
    <col min="10490" max="10490" width="10.42578125" style="209" customWidth="1"/>
    <col min="10491" max="10491" width="9.42578125" style="209" customWidth="1"/>
    <col min="10492" max="10492" width="10.85546875" style="209" customWidth="1"/>
    <col min="10493" max="10493" width="37.28515625" style="209" customWidth="1"/>
    <col min="10494" max="10494" width="9.85546875" style="209" customWidth="1"/>
    <col min="10495" max="10500" width="11" style="209" customWidth="1"/>
    <col min="10501" max="10501" width="29.28515625" style="209" customWidth="1"/>
    <col min="10502" max="10503" width="33.85546875" style="209" customWidth="1"/>
    <col min="10504" max="10505" width="11" style="209" customWidth="1"/>
    <col min="10506" max="10506" width="23.42578125" style="209" customWidth="1"/>
    <col min="10507" max="10734" width="11" style="209" customWidth="1"/>
    <col min="10735" max="10742" width="8.28515625" style="209"/>
    <col min="10743" max="10743" width="37.28515625" style="209" customWidth="1"/>
    <col min="10744" max="10744" width="11.140625" style="209" customWidth="1"/>
    <col min="10745" max="10745" width="9.85546875" style="209" customWidth="1"/>
    <col min="10746" max="10746" width="10.42578125" style="209" customWidth="1"/>
    <col min="10747" max="10747" width="9.42578125" style="209" customWidth="1"/>
    <col min="10748" max="10748" width="10.85546875" style="209" customWidth="1"/>
    <col min="10749" max="10749" width="37.28515625" style="209" customWidth="1"/>
    <col min="10750" max="10750" width="9.85546875" style="209" customWidth="1"/>
    <col min="10751" max="10756" width="11" style="209" customWidth="1"/>
    <col min="10757" max="10757" width="29.28515625" style="209" customWidth="1"/>
    <col min="10758" max="10759" width="33.85546875" style="209" customWidth="1"/>
    <col min="10760" max="10761" width="11" style="209" customWidth="1"/>
    <col min="10762" max="10762" width="23.42578125" style="209" customWidth="1"/>
    <col min="10763" max="10990" width="11" style="209" customWidth="1"/>
    <col min="10991" max="10998" width="8.28515625" style="209"/>
    <col min="10999" max="10999" width="37.28515625" style="209" customWidth="1"/>
    <col min="11000" max="11000" width="11.140625" style="209" customWidth="1"/>
    <col min="11001" max="11001" width="9.85546875" style="209" customWidth="1"/>
    <col min="11002" max="11002" width="10.42578125" style="209" customWidth="1"/>
    <col min="11003" max="11003" width="9.42578125" style="209" customWidth="1"/>
    <col min="11004" max="11004" width="10.85546875" style="209" customWidth="1"/>
    <col min="11005" max="11005" width="37.28515625" style="209" customWidth="1"/>
    <col min="11006" max="11006" width="9.85546875" style="209" customWidth="1"/>
    <col min="11007" max="11012" width="11" style="209" customWidth="1"/>
    <col min="11013" max="11013" width="29.28515625" style="209" customWidth="1"/>
    <col min="11014" max="11015" width="33.85546875" style="209" customWidth="1"/>
    <col min="11016" max="11017" width="11" style="209" customWidth="1"/>
    <col min="11018" max="11018" width="23.42578125" style="209" customWidth="1"/>
    <col min="11019" max="11246" width="11" style="209" customWidth="1"/>
    <col min="11247" max="11254" width="8.28515625" style="209"/>
    <col min="11255" max="11255" width="37.28515625" style="209" customWidth="1"/>
    <col min="11256" max="11256" width="11.140625" style="209" customWidth="1"/>
    <col min="11257" max="11257" width="9.85546875" style="209" customWidth="1"/>
    <col min="11258" max="11258" width="10.42578125" style="209" customWidth="1"/>
    <col min="11259" max="11259" width="9.42578125" style="209" customWidth="1"/>
    <col min="11260" max="11260" width="10.85546875" style="209" customWidth="1"/>
    <col min="11261" max="11261" width="37.28515625" style="209" customWidth="1"/>
    <col min="11262" max="11262" width="9.85546875" style="209" customWidth="1"/>
    <col min="11263" max="11268" width="11" style="209" customWidth="1"/>
    <col min="11269" max="11269" width="29.28515625" style="209" customWidth="1"/>
    <col min="11270" max="11271" width="33.85546875" style="209" customWidth="1"/>
    <col min="11272" max="11273" width="11" style="209" customWidth="1"/>
    <col min="11274" max="11274" width="23.42578125" style="209" customWidth="1"/>
    <col min="11275" max="11502" width="11" style="209" customWidth="1"/>
    <col min="11503" max="11510" width="8.28515625" style="209"/>
    <col min="11511" max="11511" width="37.28515625" style="209" customWidth="1"/>
    <col min="11512" max="11512" width="11.140625" style="209" customWidth="1"/>
    <col min="11513" max="11513" width="9.85546875" style="209" customWidth="1"/>
    <col min="11514" max="11514" width="10.42578125" style="209" customWidth="1"/>
    <col min="11515" max="11515" width="9.42578125" style="209" customWidth="1"/>
    <col min="11516" max="11516" width="10.85546875" style="209" customWidth="1"/>
    <col min="11517" max="11517" width="37.28515625" style="209" customWidth="1"/>
    <col min="11518" max="11518" width="9.85546875" style="209" customWidth="1"/>
    <col min="11519" max="11524" width="11" style="209" customWidth="1"/>
    <col min="11525" max="11525" width="29.28515625" style="209" customWidth="1"/>
    <col min="11526" max="11527" width="33.85546875" style="209" customWidth="1"/>
    <col min="11528" max="11529" width="11" style="209" customWidth="1"/>
    <col min="11530" max="11530" width="23.42578125" style="209" customWidth="1"/>
    <col min="11531" max="11758" width="11" style="209" customWidth="1"/>
    <col min="11759" max="11766" width="8.28515625" style="209"/>
    <col min="11767" max="11767" width="37.28515625" style="209" customWidth="1"/>
    <col min="11768" max="11768" width="11.140625" style="209" customWidth="1"/>
    <col min="11769" max="11769" width="9.85546875" style="209" customWidth="1"/>
    <col min="11770" max="11770" width="10.42578125" style="209" customWidth="1"/>
    <col min="11771" max="11771" width="9.42578125" style="209" customWidth="1"/>
    <col min="11772" max="11772" width="10.85546875" style="209" customWidth="1"/>
    <col min="11773" max="11773" width="37.28515625" style="209" customWidth="1"/>
    <col min="11774" max="11774" width="9.85546875" style="209" customWidth="1"/>
    <col min="11775" max="11780" width="11" style="209" customWidth="1"/>
    <col min="11781" max="11781" width="29.28515625" style="209" customWidth="1"/>
    <col min="11782" max="11783" width="33.85546875" style="209" customWidth="1"/>
    <col min="11784" max="11785" width="11" style="209" customWidth="1"/>
    <col min="11786" max="11786" width="23.42578125" style="209" customWidth="1"/>
    <col min="11787" max="12014" width="11" style="209" customWidth="1"/>
    <col min="12015" max="12022" width="8.28515625" style="209"/>
    <col min="12023" max="12023" width="37.28515625" style="209" customWidth="1"/>
    <col min="12024" max="12024" width="11.140625" style="209" customWidth="1"/>
    <col min="12025" max="12025" width="9.85546875" style="209" customWidth="1"/>
    <col min="12026" max="12026" width="10.42578125" style="209" customWidth="1"/>
    <col min="12027" max="12027" width="9.42578125" style="209" customWidth="1"/>
    <col min="12028" max="12028" width="10.85546875" style="209" customWidth="1"/>
    <col min="12029" max="12029" width="37.28515625" style="209" customWidth="1"/>
    <col min="12030" max="12030" width="9.85546875" style="209" customWidth="1"/>
    <col min="12031" max="12036" width="11" style="209" customWidth="1"/>
    <col min="12037" max="12037" width="29.28515625" style="209" customWidth="1"/>
    <col min="12038" max="12039" width="33.85546875" style="209" customWidth="1"/>
    <col min="12040" max="12041" width="11" style="209" customWidth="1"/>
    <col min="12042" max="12042" width="23.42578125" style="209" customWidth="1"/>
    <col min="12043" max="12270" width="11" style="209" customWidth="1"/>
    <col min="12271" max="12278" width="8.28515625" style="209"/>
    <col min="12279" max="12279" width="37.28515625" style="209" customWidth="1"/>
    <col min="12280" max="12280" width="11.140625" style="209" customWidth="1"/>
    <col min="12281" max="12281" width="9.85546875" style="209" customWidth="1"/>
    <col min="12282" max="12282" width="10.42578125" style="209" customWidth="1"/>
    <col min="12283" max="12283" width="9.42578125" style="209" customWidth="1"/>
    <col min="12284" max="12284" width="10.85546875" style="209" customWidth="1"/>
    <col min="12285" max="12285" width="37.28515625" style="209" customWidth="1"/>
    <col min="12286" max="12286" width="9.85546875" style="209" customWidth="1"/>
    <col min="12287" max="12292" width="11" style="209" customWidth="1"/>
    <col min="12293" max="12293" width="29.28515625" style="209" customWidth="1"/>
    <col min="12294" max="12295" width="33.85546875" style="209" customWidth="1"/>
    <col min="12296" max="12297" width="11" style="209" customWidth="1"/>
    <col min="12298" max="12298" width="23.42578125" style="209" customWidth="1"/>
    <col min="12299" max="12526" width="11" style="209" customWidth="1"/>
    <col min="12527" max="12534" width="8.28515625" style="209"/>
    <col min="12535" max="12535" width="37.28515625" style="209" customWidth="1"/>
    <col min="12536" max="12536" width="11.140625" style="209" customWidth="1"/>
    <col min="12537" max="12537" width="9.85546875" style="209" customWidth="1"/>
    <col min="12538" max="12538" width="10.42578125" style="209" customWidth="1"/>
    <col min="12539" max="12539" width="9.42578125" style="209" customWidth="1"/>
    <col min="12540" max="12540" width="10.85546875" style="209" customWidth="1"/>
    <col min="12541" max="12541" width="37.28515625" style="209" customWidth="1"/>
    <col min="12542" max="12542" width="9.85546875" style="209" customWidth="1"/>
    <col min="12543" max="12548" width="11" style="209" customWidth="1"/>
    <col min="12549" max="12549" width="29.28515625" style="209" customWidth="1"/>
    <col min="12550" max="12551" width="33.85546875" style="209" customWidth="1"/>
    <col min="12552" max="12553" width="11" style="209" customWidth="1"/>
    <col min="12554" max="12554" width="23.42578125" style="209" customWidth="1"/>
    <col min="12555" max="12782" width="11" style="209" customWidth="1"/>
    <col min="12783" max="12790" width="8.28515625" style="209"/>
    <col min="12791" max="12791" width="37.28515625" style="209" customWidth="1"/>
    <col min="12792" max="12792" width="11.140625" style="209" customWidth="1"/>
    <col min="12793" max="12793" width="9.85546875" style="209" customWidth="1"/>
    <col min="12794" max="12794" width="10.42578125" style="209" customWidth="1"/>
    <col min="12795" max="12795" width="9.42578125" style="209" customWidth="1"/>
    <col min="12796" max="12796" width="10.85546875" style="209" customWidth="1"/>
    <col min="12797" max="12797" width="37.28515625" style="209" customWidth="1"/>
    <col min="12798" max="12798" width="9.85546875" style="209" customWidth="1"/>
    <col min="12799" max="12804" width="11" style="209" customWidth="1"/>
    <col min="12805" max="12805" width="29.28515625" style="209" customWidth="1"/>
    <col min="12806" max="12807" width="33.85546875" style="209" customWidth="1"/>
    <col min="12808" max="12809" width="11" style="209" customWidth="1"/>
    <col min="12810" max="12810" width="23.42578125" style="209" customWidth="1"/>
    <col min="12811" max="13038" width="11" style="209" customWidth="1"/>
    <col min="13039" max="13046" width="8.28515625" style="209"/>
    <col min="13047" max="13047" width="37.28515625" style="209" customWidth="1"/>
    <col min="13048" max="13048" width="11.140625" style="209" customWidth="1"/>
    <col min="13049" max="13049" width="9.85546875" style="209" customWidth="1"/>
    <col min="13050" max="13050" width="10.42578125" style="209" customWidth="1"/>
    <col min="13051" max="13051" width="9.42578125" style="209" customWidth="1"/>
    <col min="13052" max="13052" width="10.85546875" style="209" customWidth="1"/>
    <col min="13053" max="13053" width="37.28515625" style="209" customWidth="1"/>
    <col min="13054" max="13054" width="9.85546875" style="209" customWidth="1"/>
    <col min="13055" max="13060" width="11" style="209" customWidth="1"/>
    <col min="13061" max="13061" width="29.28515625" style="209" customWidth="1"/>
    <col min="13062" max="13063" width="33.85546875" style="209" customWidth="1"/>
    <col min="13064" max="13065" width="11" style="209" customWidth="1"/>
    <col min="13066" max="13066" width="23.42578125" style="209" customWidth="1"/>
    <col min="13067" max="13294" width="11" style="209" customWidth="1"/>
    <col min="13295" max="13302" width="8.28515625" style="209"/>
    <col min="13303" max="13303" width="37.28515625" style="209" customWidth="1"/>
    <col min="13304" max="13304" width="11.140625" style="209" customWidth="1"/>
    <col min="13305" max="13305" width="9.85546875" style="209" customWidth="1"/>
    <col min="13306" max="13306" width="10.42578125" style="209" customWidth="1"/>
    <col min="13307" max="13307" width="9.42578125" style="209" customWidth="1"/>
    <col min="13308" max="13308" width="10.85546875" style="209" customWidth="1"/>
    <col min="13309" max="13309" width="37.28515625" style="209" customWidth="1"/>
    <col min="13310" max="13310" width="9.85546875" style="209" customWidth="1"/>
    <col min="13311" max="13316" width="11" style="209" customWidth="1"/>
    <col min="13317" max="13317" width="29.28515625" style="209" customWidth="1"/>
    <col min="13318" max="13319" width="33.85546875" style="209" customWidth="1"/>
    <col min="13320" max="13321" width="11" style="209" customWidth="1"/>
    <col min="13322" max="13322" width="23.42578125" style="209" customWidth="1"/>
    <col min="13323" max="13550" width="11" style="209" customWidth="1"/>
    <col min="13551" max="13558" width="8.28515625" style="209"/>
    <col min="13559" max="13559" width="37.28515625" style="209" customWidth="1"/>
    <col min="13560" max="13560" width="11.140625" style="209" customWidth="1"/>
    <col min="13561" max="13561" width="9.85546875" style="209" customWidth="1"/>
    <col min="13562" max="13562" width="10.42578125" style="209" customWidth="1"/>
    <col min="13563" max="13563" width="9.42578125" style="209" customWidth="1"/>
    <col min="13564" max="13564" width="10.85546875" style="209" customWidth="1"/>
    <col min="13565" max="13565" width="37.28515625" style="209" customWidth="1"/>
    <col min="13566" max="13566" width="9.85546875" style="209" customWidth="1"/>
    <col min="13567" max="13572" width="11" style="209" customWidth="1"/>
    <col min="13573" max="13573" width="29.28515625" style="209" customWidth="1"/>
    <col min="13574" max="13575" width="33.85546875" style="209" customWidth="1"/>
    <col min="13576" max="13577" width="11" style="209" customWidth="1"/>
    <col min="13578" max="13578" width="23.42578125" style="209" customWidth="1"/>
    <col min="13579" max="13806" width="11" style="209" customWidth="1"/>
    <col min="13807" max="13814" width="8.28515625" style="209"/>
    <col min="13815" max="13815" width="37.28515625" style="209" customWidth="1"/>
    <col min="13816" max="13816" width="11.140625" style="209" customWidth="1"/>
    <col min="13817" max="13817" width="9.85546875" style="209" customWidth="1"/>
    <col min="13818" max="13818" width="10.42578125" style="209" customWidth="1"/>
    <col min="13819" max="13819" width="9.42578125" style="209" customWidth="1"/>
    <col min="13820" max="13820" width="10.85546875" style="209" customWidth="1"/>
    <col min="13821" max="13821" width="37.28515625" style="209" customWidth="1"/>
    <col min="13822" max="13822" width="9.85546875" style="209" customWidth="1"/>
    <col min="13823" max="13828" width="11" style="209" customWidth="1"/>
    <col min="13829" max="13829" width="29.28515625" style="209" customWidth="1"/>
    <col min="13830" max="13831" width="33.85546875" style="209" customWidth="1"/>
    <col min="13832" max="13833" width="11" style="209" customWidth="1"/>
    <col min="13834" max="13834" width="23.42578125" style="209" customWidth="1"/>
    <col min="13835" max="14062" width="11" style="209" customWidth="1"/>
    <col min="14063" max="14070" width="8.28515625" style="209"/>
    <col min="14071" max="14071" width="37.28515625" style="209" customWidth="1"/>
    <col min="14072" max="14072" width="11.140625" style="209" customWidth="1"/>
    <col min="14073" max="14073" width="9.85546875" style="209" customWidth="1"/>
    <col min="14074" max="14074" width="10.42578125" style="209" customWidth="1"/>
    <col min="14075" max="14075" width="9.42578125" style="209" customWidth="1"/>
    <col min="14076" max="14076" width="10.85546875" style="209" customWidth="1"/>
    <col min="14077" max="14077" width="37.28515625" style="209" customWidth="1"/>
    <col min="14078" max="14078" width="9.85546875" style="209" customWidth="1"/>
    <col min="14079" max="14084" width="11" style="209" customWidth="1"/>
    <col min="14085" max="14085" width="29.28515625" style="209" customWidth="1"/>
    <col min="14086" max="14087" width="33.85546875" style="209" customWidth="1"/>
    <col min="14088" max="14089" width="11" style="209" customWidth="1"/>
    <col min="14090" max="14090" width="23.42578125" style="209" customWidth="1"/>
    <col min="14091" max="14318" width="11" style="209" customWidth="1"/>
    <col min="14319" max="14326" width="8.28515625" style="209"/>
    <col min="14327" max="14327" width="37.28515625" style="209" customWidth="1"/>
    <col min="14328" max="14328" width="11.140625" style="209" customWidth="1"/>
    <col min="14329" max="14329" width="9.85546875" style="209" customWidth="1"/>
    <col min="14330" max="14330" width="10.42578125" style="209" customWidth="1"/>
    <col min="14331" max="14331" width="9.42578125" style="209" customWidth="1"/>
    <col min="14332" max="14332" width="10.85546875" style="209" customWidth="1"/>
    <col min="14333" max="14333" width="37.28515625" style="209" customWidth="1"/>
    <col min="14334" max="14334" width="9.85546875" style="209" customWidth="1"/>
    <col min="14335" max="14340" width="11" style="209" customWidth="1"/>
    <col min="14341" max="14341" width="29.28515625" style="209" customWidth="1"/>
    <col min="14342" max="14343" width="33.85546875" style="209" customWidth="1"/>
    <col min="14344" max="14345" width="11" style="209" customWidth="1"/>
    <col min="14346" max="14346" width="23.42578125" style="209" customWidth="1"/>
    <col min="14347" max="14574" width="11" style="209" customWidth="1"/>
    <col min="14575" max="14582" width="8.28515625" style="209"/>
    <col min="14583" max="14583" width="37.28515625" style="209" customWidth="1"/>
    <col min="14584" max="14584" width="11.140625" style="209" customWidth="1"/>
    <col min="14585" max="14585" width="9.85546875" style="209" customWidth="1"/>
    <col min="14586" max="14586" width="10.42578125" style="209" customWidth="1"/>
    <col min="14587" max="14587" width="9.42578125" style="209" customWidth="1"/>
    <col min="14588" max="14588" width="10.85546875" style="209" customWidth="1"/>
    <col min="14589" max="14589" width="37.28515625" style="209" customWidth="1"/>
    <col min="14590" max="14590" width="9.85546875" style="209" customWidth="1"/>
    <col min="14591" max="14596" width="11" style="209" customWidth="1"/>
    <col min="14597" max="14597" width="29.28515625" style="209" customWidth="1"/>
    <col min="14598" max="14599" width="33.85546875" style="209" customWidth="1"/>
    <col min="14600" max="14601" width="11" style="209" customWidth="1"/>
    <col min="14602" max="14602" width="23.42578125" style="209" customWidth="1"/>
    <col min="14603" max="14830" width="11" style="209" customWidth="1"/>
    <col min="14831" max="14838" width="8.28515625" style="209"/>
    <col min="14839" max="14839" width="37.28515625" style="209" customWidth="1"/>
    <col min="14840" max="14840" width="11.140625" style="209" customWidth="1"/>
    <col min="14841" max="14841" width="9.85546875" style="209" customWidth="1"/>
    <col min="14842" max="14842" width="10.42578125" style="209" customWidth="1"/>
    <col min="14843" max="14843" width="9.42578125" style="209" customWidth="1"/>
    <col min="14844" max="14844" width="10.85546875" style="209" customWidth="1"/>
    <col min="14845" max="14845" width="37.28515625" style="209" customWidth="1"/>
    <col min="14846" max="14846" width="9.85546875" style="209" customWidth="1"/>
    <col min="14847" max="14852" width="11" style="209" customWidth="1"/>
    <col min="14853" max="14853" width="29.28515625" style="209" customWidth="1"/>
    <col min="14854" max="14855" width="33.85546875" style="209" customWidth="1"/>
    <col min="14856" max="14857" width="11" style="209" customWidth="1"/>
    <col min="14858" max="14858" width="23.42578125" style="209" customWidth="1"/>
    <col min="14859" max="15086" width="11" style="209" customWidth="1"/>
    <col min="15087" max="15094" width="8.28515625" style="209"/>
    <col min="15095" max="15095" width="37.28515625" style="209" customWidth="1"/>
    <col min="15096" max="15096" width="11.140625" style="209" customWidth="1"/>
    <col min="15097" max="15097" width="9.85546875" style="209" customWidth="1"/>
    <col min="15098" max="15098" width="10.42578125" style="209" customWidth="1"/>
    <col min="15099" max="15099" width="9.42578125" style="209" customWidth="1"/>
    <col min="15100" max="15100" width="10.85546875" style="209" customWidth="1"/>
    <col min="15101" max="15101" width="37.28515625" style="209" customWidth="1"/>
    <col min="15102" max="15102" width="9.85546875" style="209" customWidth="1"/>
    <col min="15103" max="15108" width="11" style="209" customWidth="1"/>
    <col min="15109" max="15109" width="29.28515625" style="209" customWidth="1"/>
    <col min="15110" max="15111" width="33.85546875" style="209" customWidth="1"/>
    <col min="15112" max="15113" width="11" style="209" customWidth="1"/>
    <col min="15114" max="15114" width="23.42578125" style="209" customWidth="1"/>
    <col min="15115" max="15342" width="11" style="209" customWidth="1"/>
    <col min="15343" max="15350" width="8.28515625" style="209"/>
    <col min="15351" max="15351" width="37.28515625" style="209" customWidth="1"/>
    <col min="15352" max="15352" width="11.140625" style="209" customWidth="1"/>
    <col min="15353" max="15353" width="9.85546875" style="209" customWidth="1"/>
    <col min="15354" max="15354" width="10.42578125" style="209" customWidth="1"/>
    <col min="15355" max="15355" width="9.42578125" style="209" customWidth="1"/>
    <col min="15356" max="15356" width="10.85546875" style="209" customWidth="1"/>
    <col min="15357" max="15357" width="37.28515625" style="209" customWidth="1"/>
    <col min="15358" max="15358" width="9.85546875" style="209" customWidth="1"/>
    <col min="15359" max="15364" width="11" style="209" customWidth="1"/>
    <col min="15365" max="15365" width="29.28515625" style="209" customWidth="1"/>
    <col min="15366" max="15367" width="33.85546875" style="209" customWidth="1"/>
    <col min="15368" max="15369" width="11" style="209" customWidth="1"/>
    <col min="15370" max="15370" width="23.42578125" style="209" customWidth="1"/>
    <col min="15371" max="15598" width="11" style="209" customWidth="1"/>
    <col min="15599" max="15606" width="8.28515625" style="209"/>
    <col min="15607" max="15607" width="37.28515625" style="209" customWidth="1"/>
    <col min="15608" max="15608" width="11.140625" style="209" customWidth="1"/>
    <col min="15609" max="15609" width="9.85546875" style="209" customWidth="1"/>
    <col min="15610" max="15610" width="10.42578125" style="209" customWidth="1"/>
    <col min="15611" max="15611" width="9.42578125" style="209" customWidth="1"/>
    <col min="15612" max="15612" width="10.85546875" style="209" customWidth="1"/>
    <col min="15613" max="15613" width="37.28515625" style="209" customWidth="1"/>
    <col min="15614" max="15614" width="9.85546875" style="209" customWidth="1"/>
    <col min="15615" max="15620" width="11" style="209" customWidth="1"/>
    <col min="15621" max="15621" width="29.28515625" style="209" customWidth="1"/>
    <col min="15622" max="15623" width="33.85546875" style="209" customWidth="1"/>
    <col min="15624" max="15625" width="11" style="209" customWidth="1"/>
    <col min="15626" max="15626" width="23.42578125" style="209" customWidth="1"/>
    <col min="15627" max="15854" width="11" style="209" customWidth="1"/>
    <col min="15855" max="15862" width="8.28515625" style="209"/>
    <col min="15863" max="15863" width="37.28515625" style="209" customWidth="1"/>
    <col min="15864" max="15864" width="11.140625" style="209" customWidth="1"/>
    <col min="15865" max="15865" width="9.85546875" style="209" customWidth="1"/>
    <col min="15866" max="15866" width="10.42578125" style="209" customWidth="1"/>
    <col min="15867" max="15867" width="9.42578125" style="209" customWidth="1"/>
    <col min="15868" max="15868" width="10.85546875" style="209" customWidth="1"/>
    <col min="15869" max="15869" width="37.28515625" style="209" customWidth="1"/>
    <col min="15870" max="15870" width="9.85546875" style="209" customWidth="1"/>
    <col min="15871" max="15876" width="11" style="209" customWidth="1"/>
    <col min="15877" max="15877" width="29.28515625" style="209" customWidth="1"/>
    <col min="15878" max="15879" width="33.85546875" style="209" customWidth="1"/>
    <col min="15880" max="15881" width="11" style="209" customWidth="1"/>
    <col min="15882" max="15882" width="23.42578125" style="209" customWidth="1"/>
    <col min="15883" max="16110" width="11" style="209" customWidth="1"/>
    <col min="16111" max="16118" width="8.28515625" style="209"/>
    <col min="16119" max="16119" width="37.28515625" style="209" customWidth="1"/>
    <col min="16120" max="16120" width="11.140625" style="209" customWidth="1"/>
    <col min="16121" max="16121" width="9.85546875" style="209" customWidth="1"/>
    <col min="16122" max="16122" width="10.42578125" style="209" customWidth="1"/>
    <col min="16123" max="16123" width="9.42578125" style="209" customWidth="1"/>
    <col min="16124" max="16124" width="10.85546875" style="209" customWidth="1"/>
    <col min="16125" max="16125" width="37.28515625" style="209" customWidth="1"/>
    <col min="16126" max="16126" width="9.85546875" style="209" customWidth="1"/>
    <col min="16127" max="16132" width="11" style="209" customWidth="1"/>
    <col min="16133" max="16133" width="29.28515625" style="209" customWidth="1"/>
    <col min="16134" max="16135" width="33.85546875" style="209" customWidth="1"/>
    <col min="16136" max="16137" width="11" style="209" customWidth="1"/>
    <col min="16138" max="16138" width="23.42578125" style="209" customWidth="1"/>
    <col min="16139" max="16366" width="11" style="209" customWidth="1"/>
    <col min="16367" max="16384" width="8.28515625" style="209"/>
  </cols>
  <sheetData>
    <row r="1" spans="1:10" s="274" customFormat="1" ht="24.75" customHeight="1">
      <c r="A1" s="207" t="s">
        <v>0</v>
      </c>
      <c r="B1" s="207"/>
      <c r="C1" s="207"/>
      <c r="D1" s="275"/>
      <c r="H1" s="208" t="s">
        <v>329</v>
      </c>
    </row>
    <row r="2" spans="1:10" ht="18.95" customHeight="1">
      <c r="G2" s="209" t="s">
        <v>208</v>
      </c>
    </row>
    <row r="3" spans="1:10" s="652" customFormat="1" ht="18.95" customHeight="1">
      <c r="A3" s="765" t="s">
        <v>664</v>
      </c>
      <c r="B3" s="765"/>
      <c r="C3" s="765"/>
      <c r="D3" s="771"/>
      <c r="E3" s="770"/>
      <c r="F3" s="769"/>
      <c r="G3" s="1087" t="s">
        <v>663</v>
      </c>
      <c r="H3" s="1087"/>
    </row>
    <row r="4" spans="1:10" ht="18.95" customHeight="1">
      <c r="A4" s="765" t="s">
        <v>569</v>
      </c>
      <c r="B4" s="765"/>
      <c r="C4" s="765"/>
      <c r="D4" s="768"/>
      <c r="E4" s="769"/>
      <c r="F4" s="770"/>
      <c r="G4" s="1086" t="s">
        <v>570</v>
      </c>
      <c r="H4" s="1086"/>
    </row>
    <row r="5" spans="1:10" ht="18.95" customHeight="1">
      <c r="A5" s="765" t="s">
        <v>927</v>
      </c>
      <c r="B5" s="765"/>
      <c r="C5" s="765"/>
      <c r="D5" s="769"/>
      <c r="E5" s="769"/>
      <c r="F5" s="1086" t="s">
        <v>928</v>
      </c>
      <c r="G5" s="1086"/>
      <c r="H5" s="1086"/>
    </row>
    <row r="6" spans="1:10" ht="16.5" customHeight="1">
      <c r="D6" s="1088"/>
      <c r="E6" s="1088"/>
      <c r="F6" s="1088"/>
      <c r="G6" s="1088"/>
    </row>
    <row r="7" spans="1:10">
      <c r="A7" s="276" t="s">
        <v>869</v>
      </c>
      <c r="B7" s="989" t="s">
        <v>571</v>
      </c>
      <c r="C7" s="14" t="s">
        <v>572</v>
      </c>
      <c r="D7" s="710" t="s">
        <v>573</v>
      </c>
      <c r="E7" s="14" t="s">
        <v>574</v>
      </c>
      <c r="F7" s="14" t="s">
        <v>630</v>
      </c>
      <c r="G7" s="22" t="s">
        <v>202</v>
      </c>
      <c r="H7" s="914" t="s">
        <v>871</v>
      </c>
    </row>
    <row r="8" spans="1:10" ht="13.5" customHeight="1">
      <c r="A8" s="16"/>
      <c r="B8" s="61"/>
      <c r="C8" s="16"/>
      <c r="D8" s="710" t="s">
        <v>575</v>
      </c>
      <c r="E8" s="21"/>
      <c r="G8" s="22"/>
      <c r="H8" s="710"/>
      <c r="J8" s="260"/>
    </row>
    <row r="9" spans="1:10" ht="13.5" customHeight="1">
      <c r="A9" s="10"/>
      <c r="B9" s="989" t="s">
        <v>576</v>
      </c>
      <c r="C9" s="22" t="s">
        <v>577</v>
      </c>
      <c r="D9" s="22" t="s">
        <v>578</v>
      </c>
      <c r="E9" s="22" t="s">
        <v>579</v>
      </c>
      <c r="F9" s="22" t="s">
        <v>944</v>
      </c>
      <c r="G9" s="22" t="s">
        <v>285</v>
      </c>
      <c r="H9" s="16"/>
      <c r="J9" s="256"/>
    </row>
    <row r="10" spans="1:10" ht="8.1" customHeight="1">
      <c r="A10" s="10"/>
      <c r="B10" s="26"/>
      <c r="C10" s="254"/>
      <c r="D10" s="254"/>
      <c r="E10" s="254"/>
      <c r="H10" s="16"/>
      <c r="J10" s="256"/>
    </row>
    <row r="11" spans="1:10" ht="18" customHeight="1">
      <c r="A11" s="653" t="s">
        <v>18</v>
      </c>
      <c r="B11" s="654">
        <f>B12+B13+B14+B15+B19+B16+B17+B18</f>
        <v>1934</v>
      </c>
      <c r="C11" s="654">
        <f>C12+C13+C14+C15+C19+C16+C17+C18</f>
        <v>5034</v>
      </c>
      <c r="D11" s="654">
        <f>D12+D13+D14+D15+D19+D16+D17+D18</f>
        <v>7227</v>
      </c>
      <c r="E11" s="654">
        <f>SUM(E12:E19)</f>
        <v>34899</v>
      </c>
      <c r="F11" s="654">
        <f t="shared" ref="F11:G11" si="0">SUM(F12:F19)</f>
        <v>683</v>
      </c>
      <c r="G11" s="654">
        <f t="shared" si="0"/>
        <v>49777</v>
      </c>
      <c r="H11" s="655" t="s">
        <v>19</v>
      </c>
      <c r="J11" s="256"/>
    </row>
    <row r="12" spans="1:10" ht="18" customHeight="1">
      <c r="A12" s="656" t="s">
        <v>20</v>
      </c>
      <c r="B12" s="657">
        <v>159</v>
      </c>
      <c r="C12" s="657">
        <v>249</v>
      </c>
      <c r="D12" s="657">
        <v>914</v>
      </c>
      <c r="E12" s="657">
        <v>3886</v>
      </c>
      <c r="F12" s="222">
        <v>82</v>
      </c>
      <c r="G12" s="209">
        <v>5290</v>
      </c>
      <c r="H12" s="658" t="s">
        <v>21</v>
      </c>
      <c r="J12" s="256"/>
    </row>
    <row r="13" spans="1:10" ht="18" customHeight="1">
      <c r="A13" s="656" t="s">
        <v>22</v>
      </c>
      <c r="B13" s="657">
        <v>230</v>
      </c>
      <c r="C13" s="657">
        <v>443</v>
      </c>
      <c r="D13" s="657">
        <v>649</v>
      </c>
      <c r="E13" s="657">
        <v>4552</v>
      </c>
      <c r="F13" s="222">
        <v>22</v>
      </c>
      <c r="G13" s="209">
        <v>5896</v>
      </c>
      <c r="H13" s="658" t="s">
        <v>23</v>
      </c>
      <c r="J13" s="256"/>
    </row>
    <row r="14" spans="1:10" ht="18" customHeight="1">
      <c r="A14" s="656" t="s">
        <v>24</v>
      </c>
      <c r="B14" s="657">
        <v>58</v>
      </c>
      <c r="C14" s="657">
        <v>224</v>
      </c>
      <c r="D14" s="657">
        <v>222</v>
      </c>
      <c r="E14" s="657">
        <v>722</v>
      </c>
      <c r="F14" s="1036" t="s">
        <v>221</v>
      </c>
      <c r="G14" s="209">
        <v>1226</v>
      </c>
      <c r="H14" s="658" t="s">
        <v>25</v>
      </c>
      <c r="J14" s="256"/>
    </row>
    <row r="15" spans="1:10" ht="18" customHeight="1">
      <c r="A15" s="18" t="s">
        <v>26</v>
      </c>
      <c r="B15" s="657">
        <v>365</v>
      </c>
      <c r="C15" s="657">
        <v>413</v>
      </c>
      <c r="D15" s="657">
        <v>1322</v>
      </c>
      <c r="E15" s="657">
        <v>6698</v>
      </c>
      <c r="F15" s="222">
        <v>363</v>
      </c>
      <c r="G15" s="209">
        <v>9161</v>
      </c>
      <c r="H15" s="658" t="s">
        <v>27</v>
      </c>
      <c r="J15" s="256"/>
    </row>
    <row r="16" spans="1:10" ht="18" customHeight="1">
      <c r="A16" s="18" t="s">
        <v>581</v>
      </c>
      <c r="B16" s="657">
        <v>353</v>
      </c>
      <c r="C16" s="657">
        <v>984</v>
      </c>
      <c r="D16" s="657">
        <v>949</v>
      </c>
      <c r="E16" s="657">
        <v>5131</v>
      </c>
      <c r="F16" s="222">
        <v>64</v>
      </c>
      <c r="G16" s="209">
        <v>7481</v>
      </c>
      <c r="H16" s="658" t="s">
        <v>29</v>
      </c>
      <c r="J16" s="256"/>
    </row>
    <row r="17" spans="1:10" ht="18" customHeight="1">
      <c r="A17" s="18" t="s">
        <v>582</v>
      </c>
      <c r="B17" s="657">
        <v>447</v>
      </c>
      <c r="C17" s="657">
        <v>1136</v>
      </c>
      <c r="D17" s="657">
        <v>1589</v>
      </c>
      <c r="E17" s="657">
        <v>8482</v>
      </c>
      <c r="F17" s="222">
        <v>100</v>
      </c>
      <c r="G17" s="209">
        <v>11754</v>
      </c>
      <c r="H17" s="658" t="s">
        <v>31</v>
      </c>
      <c r="J17" s="256"/>
    </row>
    <row r="18" spans="1:10" ht="18" customHeight="1">
      <c r="A18" s="18" t="s">
        <v>472</v>
      </c>
      <c r="B18" s="657">
        <v>139</v>
      </c>
      <c r="C18" s="657">
        <v>1376</v>
      </c>
      <c r="D18" s="657">
        <v>885</v>
      </c>
      <c r="E18" s="657">
        <v>3426</v>
      </c>
      <c r="F18" s="222">
        <v>48</v>
      </c>
      <c r="G18" s="209">
        <v>5874</v>
      </c>
      <c r="H18" s="658" t="s">
        <v>33</v>
      </c>
      <c r="J18" s="256"/>
    </row>
    <row r="19" spans="1:10" ht="18" customHeight="1">
      <c r="A19" s="18" t="s">
        <v>580</v>
      </c>
      <c r="B19" s="657">
        <v>183</v>
      </c>
      <c r="C19" s="657">
        <v>209</v>
      </c>
      <c r="D19" s="657">
        <v>697</v>
      </c>
      <c r="E19" s="657">
        <v>2002</v>
      </c>
      <c r="F19" s="222">
        <v>4</v>
      </c>
      <c r="G19" s="209">
        <v>3095</v>
      </c>
      <c r="H19" s="658" t="s">
        <v>35</v>
      </c>
      <c r="J19" s="256"/>
    </row>
    <row r="20" spans="1:10" ht="18" customHeight="1">
      <c r="A20" s="653" t="s">
        <v>36</v>
      </c>
      <c r="B20" s="654">
        <f>SUM(B21:B28)</f>
        <v>2273</v>
      </c>
      <c r="C20" s="654">
        <f>SUM(C21:C28)</f>
        <v>1315</v>
      </c>
      <c r="D20" s="654">
        <f>SUM(D21:D28)</f>
        <v>6683</v>
      </c>
      <c r="E20" s="654">
        <f>SUM(E21:E28)</f>
        <v>24873</v>
      </c>
      <c r="F20" s="654">
        <f t="shared" ref="F20:G20" si="1">SUM(F21:F28)</f>
        <v>814</v>
      </c>
      <c r="G20" s="654">
        <f t="shared" si="1"/>
        <v>35958</v>
      </c>
      <c r="H20" s="660" t="s">
        <v>37</v>
      </c>
      <c r="J20" s="256"/>
    </row>
    <row r="21" spans="1:10" ht="18" customHeight="1">
      <c r="A21" s="656" t="s">
        <v>38</v>
      </c>
      <c r="B21" s="661">
        <v>257</v>
      </c>
      <c r="C21" s="661">
        <v>90</v>
      </c>
      <c r="D21" s="661">
        <v>390</v>
      </c>
      <c r="E21" s="661">
        <v>2322</v>
      </c>
      <c r="F21" s="222">
        <v>4</v>
      </c>
      <c r="G21" s="209">
        <v>3063</v>
      </c>
      <c r="H21" s="662" t="s">
        <v>39</v>
      </c>
      <c r="J21" s="256"/>
    </row>
    <row r="22" spans="1:10" ht="18" customHeight="1">
      <c r="A22" s="656" t="s">
        <v>40</v>
      </c>
      <c r="B22" s="657">
        <v>42</v>
      </c>
      <c r="C22" s="657">
        <v>2</v>
      </c>
      <c r="D22" s="657">
        <v>1368</v>
      </c>
      <c r="E22" s="657">
        <v>2275</v>
      </c>
      <c r="F22" s="222" t="s">
        <v>221</v>
      </c>
      <c r="G22" s="209">
        <v>3687</v>
      </c>
      <c r="H22" s="662" t="s">
        <v>41</v>
      </c>
      <c r="J22" s="256"/>
    </row>
    <row r="23" spans="1:10" ht="18" customHeight="1">
      <c r="A23" s="656" t="s">
        <v>42</v>
      </c>
      <c r="B23" s="657">
        <v>179</v>
      </c>
      <c r="C23" s="657">
        <v>1</v>
      </c>
      <c r="D23" s="657">
        <v>377</v>
      </c>
      <c r="E23" s="657">
        <v>2381</v>
      </c>
      <c r="F23" s="222">
        <v>1</v>
      </c>
      <c r="G23" s="209">
        <v>2939</v>
      </c>
      <c r="H23" s="662" t="s">
        <v>43</v>
      </c>
      <c r="J23" s="256"/>
    </row>
    <row r="24" spans="1:10" ht="18" customHeight="1">
      <c r="A24" s="656" t="s">
        <v>44</v>
      </c>
      <c r="B24" s="657">
        <v>77</v>
      </c>
      <c r="C24" s="657">
        <v>169</v>
      </c>
      <c r="D24" s="657">
        <v>188</v>
      </c>
      <c r="E24" s="657">
        <v>1727</v>
      </c>
      <c r="F24" s="222">
        <v>34</v>
      </c>
      <c r="G24" s="209">
        <v>2195</v>
      </c>
      <c r="H24" s="658" t="s">
        <v>45</v>
      </c>
      <c r="J24" s="256"/>
    </row>
    <row r="25" spans="1:10" ht="18" customHeight="1">
      <c r="A25" s="656" t="s">
        <v>46</v>
      </c>
      <c r="B25" s="657">
        <v>247</v>
      </c>
      <c r="C25" s="657">
        <v>7</v>
      </c>
      <c r="D25" s="657">
        <v>271</v>
      </c>
      <c r="E25" s="657">
        <v>1900</v>
      </c>
      <c r="F25" s="222">
        <v>1</v>
      </c>
      <c r="G25" s="209">
        <v>2426</v>
      </c>
      <c r="H25" s="662" t="s">
        <v>47</v>
      </c>
      <c r="J25" s="260"/>
    </row>
    <row r="26" spans="1:10" ht="18" customHeight="1">
      <c r="A26" s="656" t="s">
        <v>48</v>
      </c>
      <c r="B26" s="657">
        <v>335</v>
      </c>
      <c r="C26" s="657">
        <v>437</v>
      </c>
      <c r="D26" s="657">
        <v>2438</v>
      </c>
      <c r="E26" s="657">
        <v>6145</v>
      </c>
      <c r="F26" s="222">
        <v>744</v>
      </c>
      <c r="G26" s="209">
        <v>10099</v>
      </c>
      <c r="H26" s="662" t="s">
        <v>49</v>
      </c>
      <c r="J26" s="261"/>
    </row>
    <row r="27" spans="1:10" ht="18" customHeight="1">
      <c r="A27" s="656" t="s">
        <v>50</v>
      </c>
      <c r="B27" s="657">
        <v>817</v>
      </c>
      <c r="C27" s="657">
        <v>601</v>
      </c>
      <c r="D27" s="657">
        <v>1305</v>
      </c>
      <c r="E27" s="657">
        <v>6090</v>
      </c>
      <c r="F27" s="222">
        <v>30</v>
      </c>
      <c r="G27" s="209">
        <v>8843</v>
      </c>
      <c r="H27" s="662" t="s">
        <v>51</v>
      </c>
      <c r="J27" s="256"/>
    </row>
    <row r="28" spans="1:10" ht="18" customHeight="1">
      <c r="A28" s="656" t="s">
        <v>52</v>
      </c>
      <c r="B28" s="657">
        <v>319</v>
      </c>
      <c r="C28" s="657">
        <v>8</v>
      </c>
      <c r="D28" s="657">
        <v>346</v>
      </c>
      <c r="E28" s="657">
        <v>2033</v>
      </c>
      <c r="F28" s="222" t="s">
        <v>221</v>
      </c>
      <c r="G28" s="209">
        <v>2706</v>
      </c>
      <c r="H28" s="662" t="s">
        <v>53</v>
      </c>
      <c r="J28" s="256"/>
    </row>
    <row r="29" spans="1:10" ht="18" customHeight="1">
      <c r="A29" s="653" t="s">
        <v>54</v>
      </c>
      <c r="B29" s="654">
        <f>B30+B31+B32+B33+B34+B35+B36+B37+B38</f>
        <v>2957</v>
      </c>
      <c r="C29" s="654">
        <f>C30+C31+C32+C33+C34+C35+C36+C37+C38</f>
        <v>6250</v>
      </c>
      <c r="D29" s="654">
        <f>D30+D31+D32+D33+D34+D35+D36+D37+D38</f>
        <v>9318</v>
      </c>
      <c r="E29" s="654">
        <f>E30+E31+E32+E33+E34+E35+E36+E37+E38</f>
        <v>54753</v>
      </c>
      <c r="F29" s="654">
        <f t="shared" ref="F29:G29" si="2">F30+F31+F32+F33+F34+F35+F36+F37+F38</f>
        <v>523</v>
      </c>
      <c r="G29" s="654">
        <f t="shared" si="2"/>
        <v>73801</v>
      </c>
      <c r="H29" s="655" t="s">
        <v>55</v>
      </c>
      <c r="J29" s="256"/>
    </row>
    <row r="30" spans="1:10" ht="18" customHeight="1">
      <c r="A30" s="663" t="s">
        <v>405</v>
      </c>
      <c r="B30" s="657">
        <v>482</v>
      </c>
      <c r="C30" s="657">
        <v>1593</v>
      </c>
      <c r="D30" s="657">
        <v>2220</v>
      </c>
      <c r="E30" s="657">
        <v>10297</v>
      </c>
      <c r="F30" s="209">
        <v>36</v>
      </c>
      <c r="G30" s="209">
        <v>14628</v>
      </c>
      <c r="H30" s="658" t="s">
        <v>57</v>
      </c>
      <c r="J30" s="256"/>
    </row>
    <row r="31" spans="1:10" ht="18" customHeight="1">
      <c r="A31" s="664" t="s">
        <v>732</v>
      </c>
      <c r="B31" s="657">
        <v>120</v>
      </c>
      <c r="C31" s="657">
        <v>247</v>
      </c>
      <c r="D31" s="657">
        <v>484</v>
      </c>
      <c r="E31" s="657">
        <v>3685</v>
      </c>
      <c r="F31" s="209">
        <v>13</v>
      </c>
      <c r="G31" s="209">
        <v>4549</v>
      </c>
      <c r="H31" s="658" t="s">
        <v>59</v>
      </c>
      <c r="J31" s="256"/>
    </row>
    <row r="32" spans="1:10" ht="18" customHeight="1">
      <c r="A32" s="663" t="s">
        <v>733</v>
      </c>
      <c r="B32" s="657">
        <v>154</v>
      </c>
      <c r="C32" s="657">
        <v>664</v>
      </c>
      <c r="D32" s="657">
        <v>390</v>
      </c>
      <c r="E32" s="657">
        <v>2922</v>
      </c>
      <c r="F32" s="222" t="s">
        <v>221</v>
      </c>
      <c r="G32" s="209">
        <v>4130</v>
      </c>
      <c r="H32" s="658" t="s">
        <v>61</v>
      </c>
      <c r="J32" s="256"/>
    </row>
    <row r="33" spans="1:10" ht="18" customHeight="1">
      <c r="A33" s="656" t="s">
        <v>583</v>
      </c>
      <c r="B33" s="657">
        <v>855</v>
      </c>
      <c r="C33" s="657">
        <v>1974</v>
      </c>
      <c r="D33" s="657">
        <v>2681</v>
      </c>
      <c r="E33" s="657">
        <v>11934</v>
      </c>
      <c r="F33" s="209">
        <v>90</v>
      </c>
      <c r="G33" s="209">
        <v>17534</v>
      </c>
      <c r="H33" s="658" t="s">
        <v>63</v>
      </c>
      <c r="J33" s="256"/>
    </row>
    <row r="34" spans="1:10" ht="18" customHeight="1">
      <c r="A34" s="664" t="s">
        <v>734</v>
      </c>
      <c r="B34" s="657">
        <v>151</v>
      </c>
      <c r="C34" s="657">
        <v>196</v>
      </c>
      <c r="D34" s="657">
        <v>338</v>
      </c>
      <c r="E34" s="657">
        <v>1712</v>
      </c>
      <c r="F34" s="209">
        <v>211</v>
      </c>
      <c r="G34" s="209">
        <v>2608</v>
      </c>
      <c r="H34" s="658" t="s">
        <v>797</v>
      </c>
      <c r="J34" s="256"/>
    </row>
    <row r="35" spans="1:10" ht="18" customHeight="1">
      <c r="A35" s="656" t="s">
        <v>584</v>
      </c>
      <c r="B35" s="657">
        <v>415</v>
      </c>
      <c r="C35" s="657">
        <v>233</v>
      </c>
      <c r="D35" s="657">
        <v>722</v>
      </c>
      <c r="E35" s="657">
        <v>2952</v>
      </c>
      <c r="F35" s="209">
        <v>10</v>
      </c>
      <c r="G35" s="209">
        <v>4332</v>
      </c>
      <c r="H35" s="658" t="s">
        <v>66</v>
      </c>
      <c r="J35" s="256"/>
    </row>
    <row r="36" spans="1:10" ht="18" customHeight="1">
      <c r="A36" s="656" t="s">
        <v>585</v>
      </c>
      <c r="B36" s="657">
        <v>164</v>
      </c>
      <c r="C36" s="657">
        <v>309</v>
      </c>
      <c r="D36" s="657">
        <v>971</v>
      </c>
      <c r="E36" s="657">
        <v>10614</v>
      </c>
      <c r="F36" s="209">
        <v>115</v>
      </c>
      <c r="G36" s="209">
        <v>12173</v>
      </c>
      <c r="H36" s="658" t="s">
        <v>68</v>
      </c>
      <c r="J36" s="256"/>
    </row>
    <row r="37" spans="1:10" ht="18" customHeight="1">
      <c r="A37" s="656" t="s">
        <v>586</v>
      </c>
      <c r="B37" s="657">
        <v>420</v>
      </c>
      <c r="C37" s="657">
        <v>776</v>
      </c>
      <c r="D37" s="657">
        <v>1024</v>
      </c>
      <c r="E37" s="657">
        <v>6409</v>
      </c>
      <c r="F37" s="209">
        <v>44</v>
      </c>
      <c r="G37" s="209">
        <v>8673</v>
      </c>
      <c r="H37" s="658" t="s">
        <v>70</v>
      </c>
      <c r="J37" s="260"/>
    </row>
    <row r="38" spans="1:10" ht="18" customHeight="1">
      <c r="A38" s="656" t="s">
        <v>735</v>
      </c>
      <c r="B38" s="657">
        <v>196</v>
      </c>
      <c r="C38" s="657">
        <v>258</v>
      </c>
      <c r="D38" s="657">
        <v>488</v>
      </c>
      <c r="E38" s="657">
        <v>4228</v>
      </c>
      <c r="F38" s="209">
        <v>4</v>
      </c>
      <c r="G38" s="209">
        <v>5174</v>
      </c>
      <c r="H38" s="658" t="s">
        <v>72</v>
      </c>
      <c r="J38" s="256"/>
    </row>
    <row r="39" spans="1:10" ht="18" customHeight="1">
      <c r="A39" s="665" t="s">
        <v>73</v>
      </c>
      <c r="B39" s="654">
        <f>B40+B41+B42+B43+B44+B45+B46</f>
        <v>6664</v>
      </c>
      <c r="C39" s="654">
        <f>C40+C41+C42+C43+C44+C45+C46</f>
        <v>6108</v>
      </c>
      <c r="D39" s="654">
        <f>D40+D41+D42+D43+D44+D45+D46</f>
        <v>10654</v>
      </c>
      <c r="E39" s="654">
        <f>E40+E41+E42+E43+E44+E45+E46</f>
        <v>63742</v>
      </c>
      <c r="F39" s="654">
        <f t="shared" ref="F39:G39" si="3">F40+F41+F42+F43+F44+F45+F46</f>
        <v>93</v>
      </c>
      <c r="G39" s="654">
        <f t="shared" si="3"/>
        <v>87261</v>
      </c>
      <c r="H39" s="655" t="s">
        <v>74</v>
      </c>
      <c r="J39" s="256"/>
    </row>
    <row r="40" spans="1:10" ht="18" customHeight="1">
      <c r="A40" s="663" t="s">
        <v>75</v>
      </c>
      <c r="B40" s="657">
        <v>1953</v>
      </c>
      <c r="C40" s="657">
        <v>940</v>
      </c>
      <c r="D40" s="657">
        <v>1051</v>
      </c>
      <c r="E40" s="657">
        <v>11978</v>
      </c>
      <c r="F40" s="209">
        <v>6</v>
      </c>
      <c r="G40" s="209">
        <v>15928</v>
      </c>
      <c r="H40" s="662" t="s">
        <v>76</v>
      </c>
      <c r="J40" s="256"/>
    </row>
    <row r="41" spans="1:10" ht="18" customHeight="1">
      <c r="A41" s="663" t="s">
        <v>77</v>
      </c>
      <c r="B41" s="657">
        <v>1081</v>
      </c>
      <c r="C41" s="657">
        <v>268</v>
      </c>
      <c r="D41" s="657">
        <v>1885</v>
      </c>
      <c r="E41" s="657">
        <v>10309</v>
      </c>
      <c r="F41" s="209">
        <v>8</v>
      </c>
      <c r="G41" s="209">
        <v>13551</v>
      </c>
      <c r="H41" s="658" t="s">
        <v>78</v>
      </c>
      <c r="J41" s="256"/>
    </row>
    <row r="42" spans="1:10" ht="18" customHeight="1">
      <c r="A42" s="663" t="s">
        <v>79</v>
      </c>
      <c r="B42" s="657">
        <v>109</v>
      </c>
      <c r="C42" s="657">
        <v>255</v>
      </c>
      <c r="D42" s="657">
        <v>1368</v>
      </c>
      <c r="E42" s="657">
        <v>2351</v>
      </c>
      <c r="F42" s="209">
        <v>53</v>
      </c>
      <c r="G42" s="209">
        <v>4136</v>
      </c>
      <c r="H42" s="658" t="s">
        <v>80</v>
      </c>
      <c r="J42" s="256"/>
    </row>
    <row r="43" spans="1:10" ht="18" customHeight="1">
      <c r="A43" s="663" t="s">
        <v>81</v>
      </c>
      <c r="B43" s="657">
        <v>1652</v>
      </c>
      <c r="C43" s="657">
        <v>2721</v>
      </c>
      <c r="D43" s="657">
        <v>2784</v>
      </c>
      <c r="E43" s="657">
        <v>15081</v>
      </c>
      <c r="F43" s="209">
        <v>1</v>
      </c>
      <c r="G43" s="209">
        <v>22239</v>
      </c>
      <c r="H43" s="658" t="s">
        <v>82</v>
      </c>
      <c r="J43" s="256"/>
    </row>
    <row r="44" spans="1:10" ht="18" customHeight="1">
      <c r="A44" s="663" t="s">
        <v>83</v>
      </c>
      <c r="B44" s="657">
        <v>923</v>
      </c>
      <c r="C44" s="657">
        <v>688</v>
      </c>
      <c r="D44" s="657">
        <v>1313</v>
      </c>
      <c r="E44" s="657">
        <v>9021</v>
      </c>
      <c r="F44" s="222" t="s">
        <v>221</v>
      </c>
      <c r="G44" s="209">
        <v>11945</v>
      </c>
      <c r="H44" s="662" t="s">
        <v>84</v>
      </c>
      <c r="J44" s="222"/>
    </row>
    <row r="45" spans="1:10" ht="18" customHeight="1">
      <c r="A45" s="663" t="s">
        <v>85</v>
      </c>
      <c r="B45" s="657">
        <v>516</v>
      </c>
      <c r="C45" s="657">
        <v>278</v>
      </c>
      <c r="D45" s="657">
        <v>341</v>
      </c>
      <c r="E45" s="657">
        <v>4973</v>
      </c>
      <c r="F45" s="222" t="s">
        <v>221</v>
      </c>
      <c r="G45" s="209">
        <v>6108</v>
      </c>
      <c r="H45" s="662" t="s">
        <v>86</v>
      </c>
      <c r="J45" s="256"/>
    </row>
    <row r="46" spans="1:10" ht="18" customHeight="1">
      <c r="A46" s="663" t="s">
        <v>87</v>
      </c>
      <c r="B46" s="657">
        <v>430</v>
      </c>
      <c r="C46" s="657">
        <v>958</v>
      </c>
      <c r="D46" s="657">
        <v>1912</v>
      </c>
      <c r="E46" s="657">
        <v>10029</v>
      </c>
      <c r="F46" s="209">
        <v>25</v>
      </c>
      <c r="G46" s="209">
        <v>13354</v>
      </c>
      <c r="H46" s="658" t="s">
        <v>88</v>
      </c>
      <c r="J46" s="256"/>
    </row>
    <row r="47" spans="1:10" ht="18" customHeight="1">
      <c r="A47" s="666" t="s">
        <v>89</v>
      </c>
      <c r="B47" s="654">
        <f>B48+B49+B50+B51+B52</f>
        <v>1657</v>
      </c>
      <c r="C47" s="654">
        <f>C48+C49+C50+C51+C52</f>
        <v>1523</v>
      </c>
      <c r="D47" s="654">
        <f>D48+D49+D50+D51+D52</f>
        <v>3270</v>
      </c>
      <c r="E47" s="654">
        <f>E48+E49+E50+E51+E52</f>
        <v>34736</v>
      </c>
      <c r="F47" s="654">
        <f t="shared" ref="F47:G47" si="4">F48+F49+F50+F51+F52</f>
        <v>260</v>
      </c>
      <c r="G47" s="654">
        <f t="shared" si="4"/>
        <v>41446</v>
      </c>
      <c r="H47" s="655" t="s">
        <v>90</v>
      </c>
      <c r="J47" s="256"/>
    </row>
    <row r="48" spans="1:10" ht="18" customHeight="1">
      <c r="A48" s="656" t="s">
        <v>91</v>
      </c>
      <c r="B48" s="657">
        <v>220</v>
      </c>
      <c r="C48" s="657">
        <v>140</v>
      </c>
      <c r="D48" s="657">
        <v>618</v>
      </c>
      <c r="E48" s="657">
        <v>7901</v>
      </c>
      <c r="F48" s="209">
        <v>42</v>
      </c>
      <c r="G48" s="209">
        <v>8921</v>
      </c>
      <c r="H48" s="658" t="s">
        <v>92</v>
      </c>
      <c r="J48" s="256"/>
    </row>
    <row r="49" spans="1:10" ht="18" customHeight="1">
      <c r="A49" s="663" t="s">
        <v>93</v>
      </c>
      <c r="B49" s="657">
        <v>461</v>
      </c>
      <c r="C49" s="657">
        <v>218</v>
      </c>
      <c r="D49" s="657">
        <v>494</v>
      </c>
      <c r="E49" s="657">
        <v>7794</v>
      </c>
      <c r="F49" s="209">
        <v>36</v>
      </c>
      <c r="G49" s="209">
        <v>9003</v>
      </c>
      <c r="H49" s="658" t="s">
        <v>94</v>
      </c>
      <c r="J49" s="256"/>
    </row>
    <row r="50" spans="1:10" ht="18" customHeight="1">
      <c r="A50" s="663" t="s">
        <v>95</v>
      </c>
      <c r="B50" s="657">
        <v>320</v>
      </c>
      <c r="C50" s="657">
        <v>222</v>
      </c>
      <c r="D50" s="657">
        <v>609</v>
      </c>
      <c r="E50" s="657">
        <v>5862</v>
      </c>
      <c r="F50" s="209">
        <v>40</v>
      </c>
      <c r="G50" s="209">
        <v>7053</v>
      </c>
      <c r="H50" s="658" t="s">
        <v>96</v>
      </c>
      <c r="J50" s="256"/>
    </row>
    <row r="51" spans="1:10" ht="18" customHeight="1">
      <c r="A51" s="663" t="s">
        <v>97</v>
      </c>
      <c r="B51" s="657">
        <v>371</v>
      </c>
      <c r="C51" s="657">
        <v>729</v>
      </c>
      <c r="D51" s="657">
        <v>890</v>
      </c>
      <c r="E51" s="657">
        <v>7256</v>
      </c>
      <c r="F51" s="209">
        <v>88</v>
      </c>
      <c r="G51" s="209">
        <v>9334</v>
      </c>
      <c r="H51" s="658" t="s">
        <v>98</v>
      </c>
      <c r="J51" s="256"/>
    </row>
    <row r="52" spans="1:10" ht="18" customHeight="1">
      <c r="A52" s="663" t="s">
        <v>99</v>
      </c>
      <c r="B52" s="657">
        <v>285</v>
      </c>
      <c r="C52" s="657">
        <v>214</v>
      </c>
      <c r="D52" s="657">
        <v>659</v>
      </c>
      <c r="E52" s="657">
        <v>5923</v>
      </c>
      <c r="F52" s="209">
        <v>54</v>
      </c>
      <c r="G52" s="209">
        <v>7135</v>
      </c>
      <c r="H52" s="662" t="s">
        <v>100</v>
      </c>
      <c r="J52" s="256"/>
    </row>
    <row r="53" spans="1:10" ht="12.75" customHeight="1">
      <c r="A53" s="242"/>
      <c r="B53" s="242"/>
      <c r="C53" s="242"/>
    </row>
    <row r="54" spans="1:10" ht="14.1" customHeight="1">
      <c r="A54" s="242"/>
      <c r="B54" s="242"/>
      <c r="C54" s="242"/>
      <c r="D54" s="564"/>
      <c r="E54" s="564"/>
      <c r="F54" s="564"/>
      <c r="G54" s="564"/>
    </row>
    <row r="55" spans="1:10" ht="12.75" customHeight="1">
      <c r="A55" s="242"/>
      <c r="B55" s="242"/>
      <c r="C55" s="242"/>
      <c r="D55" s="564"/>
      <c r="E55" s="564"/>
      <c r="F55" s="564"/>
      <c r="G55" s="564"/>
    </row>
    <row r="56" spans="1:10" ht="9" customHeight="1">
      <c r="A56" s="242"/>
      <c r="B56" s="242"/>
      <c r="C56" s="242"/>
    </row>
    <row r="57" spans="1:10" ht="12.75" customHeight="1">
      <c r="A57" s="242"/>
      <c r="B57" s="242"/>
      <c r="C57" s="242"/>
    </row>
    <row r="58" spans="1:10" ht="12.75" customHeight="1">
      <c r="A58" s="242"/>
      <c r="B58" s="242"/>
      <c r="C58" s="242"/>
    </row>
    <row r="59" spans="1:10" ht="12.75" customHeight="1">
      <c r="A59" s="1089"/>
      <c r="B59" s="1089"/>
      <c r="C59" s="1089"/>
      <c r="D59" s="1089"/>
      <c r="E59" s="1089"/>
      <c r="F59" s="1089"/>
      <c r="G59" s="1089"/>
      <c r="H59" s="1089"/>
    </row>
    <row r="60" spans="1:10" ht="12.75" customHeight="1">
      <c r="A60" s="242"/>
      <c r="B60" s="242"/>
      <c r="C60" s="242"/>
    </row>
    <row r="61" spans="1:10" ht="12.75" customHeight="1">
      <c r="A61" s="242"/>
      <c r="B61" s="242"/>
      <c r="C61" s="242"/>
    </row>
    <row r="62" spans="1:10" ht="22.5">
      <c r="A62" s="207" t="s">
        <v>0</v>
      </c>
      <c r="B62" s="207"/>
      <c r="C62" s="207"/>
      <c r="D62" s="274"/>
      <c r="E62" s="274"/>
      <c r="F62" s="274"/>
      <c r="G62" s="274"/>
      <c r="H62" s="208" t="s">
        <v>329</v>
      </c>
    </row>
    <row r="63" spans="1:10">
      <c r="D63" s="209"/>
    </row>
    <row r="64" spans="1:10" ht="18.75">
      <c r="A64" s="765" t="s">
        <v>664</v>
      </c>
      <c r="B64" s="765"/>
      <c r="C64" s="765"/>
      <c r="D64" s="771"/>
      <c r="E64" s="770"/>
      <c r="F64" s="769"/>
      <c r="G64" s="1087" t="s">
        <v>663</v>
      </c>
      <c r="H64" s="1087"/>
    </row>
    <row r="65" spans="1:8" ht="20.25">
      <c r="A65" s="765" t="s">
        <v>569</v>
      </c>
      <c r="B65" s="765"/>
      <c r="C65" s="765"/>
      <c r="D65" s="768"/>
      <c r="E65" s="769"/>
      <c r="F65" s="770"/>
      <c r="G65" s="1086" t="s">
        <v>570</v>
      </c>
      <c r="H65" s="1086"/>
    </row>
    <row r="66" spans="1:8" ht="20.25">
      <c r="A66" s="765" t="s">
        <v>930</v>
      </c>
      <c r="B66" s="765"/>
      <c r="C66" s="765"/>
      <c r="D66" s="769"/>
      <c r="E66" s="769"/>
      <c r="F66" s="1086" t="s">
        <v>929</v>
      </c>
      <c r="G66" s="1086"/>
      <c r="H66" s="1086"/>
    </row>
    <row r="67" spans="1:8">
      <c r="A67" s="769"/>
      <c r="B67" s="769"/>
      <c r="C67" s="769"/>
      <c r="D67" s="772"/>
      <c r="E67" s="773"/>
      <c r="F67" s="773"/>
      <c r="G67" s="774"/>
      <c r="H67" s="769"/>
    </row>
    <row r="68" spans="1:8">
      <c r="A68" s="276" t="s">
        <v>869</v>
      </c>
      <c r="B68" s="989" t="s">
        <v>571</v>
      </c>
      <c r="C68" s="14" t="s">
        <v>572</v>
      </c>
      <c r="D68" s="710" t="s">
        <v>573</v>
      </c>
      <c r="E68" s="14" t="s">
        <v>574</v>
      </c>
      <c r="F68" s="14" t="s">
        <v>630</v>
      </c>
      <c r="G68" s="22" t="s">
        <v>202</v>
      </c>
      <c r="H68" s="914" t="s">
        <v>871</v>
      </c>
    </row>
    <row r="69" spans="1:8">
      <c r="A69" s="16"/>
      <c r="B69" s="61"/>
      <c r="C69" s="16"/>
      <c r="D69" s="710" t="s">
        <v>575</v>
      </c>
      <c r="E69" s="21"/>
      <c r="G69" s="22"/>
      <c r="H69" s="710"/>
    </row>
    <row r="70" spans="1:8">
      <c r="A70" s="10"/>
      <c r="B70" s="989" t="s">
        <v>576</v>
      </c>
      <c r="C70" s="22" t="s">
        <v>577</v>
      </c>
      <c r="D70" s="22" t="s">
        <v>578</v>
      </c>
      <c r="E70" s="22" t="s">
        <v>579</v>
      </c>
      <c r="F70" s="22" t="s">
        <v>944</v>
      </c>
      <c r="G70" s="22" t="s">
        <v>285</v>
      </c>
      <c r="H70" s="16"/>
    </row>
    <row r="71" spans="1:8">
      <c r="A71" s="10"/>
      <c r="B71" s="16"/>
      <c r="C71" s="16"/>
      <c r="D71" s="16"/>
      <c r="E71" s="16"/>
      <c r="H71" s="16"/>
    </row>
    <row r="72" spans="1:8" ht="15.75">
      <c r="A72" s="665" t="s">
        <v>101</v>
      </c>
      <c r="B72" s="620">
        <f>B73+B74+B75+B76+B77+B78+B79+B80+B81+B82+B83+B84+B85+B86+B87+B88</f>
        <v>8807</v>
      </c>
      <c r="C72" s="620">
        <f>C73+C74+C75+C76+C77+C78+C79+C80+C81+C82+C83+C84+C85+C86+C87+C88</f>
        <v>9885</v>
      </c>
      <c r="D72" s="620">
        <f>D73+D74+D75+D76+D77+D78+D79+D80+D81+D82+D83+D84+D85+D86+D87+D88</f>
        <v>12558</v>
      </c>
      <c r="E72" s="620">
        <f>E73+E74+E75+E76+E77+E78+E79+E80+E81+E82+E83+E84+E85+E86+E87+E88</f>
        <v>88278</v>
      </c>
      <c r="F72" s="620">
        <f t="shared" ref="F72:G72" si="5">F73+F74+F75+F76+F77+F78+F79+F80+F81+F82+F83+F84+F85+F86+F87+F88</f>
        <v>827</v>
      </c>
      <c r="G72" s="620">
        <f t="shared" si="5"/>
        <v>120355</v>
      </c>
      <c r="H72" s="667" t="s">
        <v>102</v>
      </c>
    </row>
    <row r="73" spans="1:8">
      <c r="A73" s="982" t="s">
        <v>726</v>
      </c>
      <c r="B73" s="775">
        <v>344</v>
      </c>
      <c r="C73" s="775">
        <v>409</v>
      </c>
      <c r="D73" s="775">
        <v>800</v>
      </c>
      <c r="E73" s="775">
        <v>4577</v>
      </c>
      <c r="F73" s="222">
        <v>31</v>
      </c>
      <c r="G73" s="209">
        <v>6161</v>
      </c>
      <c r="H73" s="762" t="s">
        <v>115</v>
      </c>
    </row>
    <row r="74" spans="1:8">
      <c r="A74" s="982" t="s">
        <v>725</v>
      </c>
      <c r="B74" s="775">
        <v>167</v>
      </c>
      <c r="C74" s="775">
        <v>967</v>
      </c>
      <c r="D74" s="775">
        <v>501</v>
      </c>
      <c r="E74" s="775">
        <v>2296</v>
      </c>
      <c r="F74" s="222">
        <v>34</v>
      </c>
      <c r="G74" s="209">
        <v>3965</v>
      </c>
      <c r="H74" s="762" t="s">
        <v>111</v>
      </c>
    </row>
    <row r="75" spans="1:8">
      <c r="A75" s="982" t="s">
        <v>692</v>
      </c>
      <c r="B75" s="775">
        <v>187</v>
      </c>
      <c r="C75" s="775">
        <v>539</v>
      </c>
      <c r="D75" s="775">
        <v>198</v>
      </c>
      <c r="E75" s="775">
        <v>892</v>
      </c>
      <c r="F75" s="222">
        <v>111</v>
      </c>
      <c r="G75" s="209">
        <v>1927</v>
      </c>
      <c r="H75" s="762" t="s">
        <v>109</v>
      </c>
    </row>
    <row r="76" spans="1:8" ht="16.5" customHeight="1">
      <c r="A76" s="982" t="s">
        <v>693</v>
      </c>
      <c r="B76" s="775">
        <v>197</v>
      </c>
      <c r="C76" s="775">
        <v>888</v>
      </c>
      <c r="D76" s="775">
        <v>1181</v>
      </c>
      <c r="E76" s="775">
        <v>4543</v>
      </c>
      <c r="F76" s="222">
        <v>5</v>
      </c>
      <c r="G76" s="209">
        <v>6814</v>
      </c>
      <c r="H76" s="762" t="s">
        <v>119</v>
      </c>
    </row>
    <row r="77" spans="1:8">
      <c r="A77" s="982" t="s">
        <v>694</v>
      </c>
      <c r="B77" s="775">
        <v>337</v>
      </c>
      <c r="C77" s="775">
        <v>185</v>
      </c>
      <c r="D77" s="775">
        <v>365</v>
      </c>
      <c r="E77" s="775">
        <v>3278</v>
      </c>
      <c r="F77" s="222">
        <v>9</v>
      </c>
      <c r="G77" s="209">
        <v>4174</v>
      </c>
      <c r="H77" s="762" t="s">
        <v>104</v>
      </c>
    </row>
    <row r="78" spans="1:8">
      <c r="A78" s="982" t="s">
        <v>695</v>
      </c>
      <c r="B78" s="775">
        <v>736</v>
      </c>
      <c r="C78" s="775">
        <v>580</v>
      </c>
      <c r="D78" s="775">
        <v>861</v>
      </c>
      <c r="E78" s="775">
        <v>9046</v>
      </c>
      <c r="F78" s="222">
        <v>25</v>
      </c>
      <c r="G78" s="209">
        <v>11248</v>
      </c>
      <c r="H78" s="762" t="s">
        <v>106</v>
      </c>
    </row>
    <row r="79" spans="1:8" ht="15">
      <c r="A79" s="982" t="s">
        <v>696</v>
      </c>
      <c r="B79" s="775">
        <v>110</v>
      </c>
      <c r="C79" s="775">
        <v>456</v>
      </c>
      <c r="D79" s="775">
        <v>402</v>
      </c>
      <c r="E79" s="775">
        <v>2527</v>
      </c>
      <c r="F79" s="222" t="s">
        <v>221</v>
      </c>
      <c r="G79" s="209">
        <v>3495</v>
      </c>
      <c r="H79" s="763" t="s">
        <v>108</v>
      </c>
    </row>
    <row r="80" spans="1:8">
      <c r="A80" s="982" t="s">
        <v>697</v>
      </c>
      <c r="B80" s="775">
        <v>1734</v>
      </c>
      <c r="C80" s="775">
        <v>1141</v>
      </c>
      <c r="D80" s="775">
        <v>2079</v>
      </c>
      <c r="E80" s="775">
        <v>13456</v>
      </c>
      <c r="F80" s="222">
        <v>3</v>
      </c>
      <c r="G80" s="209">
        <v>18413</v>
      </c>
      <c r="H80" s="762" t="s">
        <v>122</v>
      </c>
    </row>
    <row r="81" spans="1:8">
      <c r="A81" s="982" t="s">
        <v>698</v>
      </c>
      <c r="B81" s="775">
        <v>421</v>
      </c>
      <c r="C81" s="775">
        <v>577</v>
      </c>
      <c r="D81" s="775">
        <v>675</v>
      </c>
      <c r="E81" s="775">
        <v>4299</v>
      </c>
      <c r="F81" s="222" t="s">
        <v>221</v>
      </c>
      <c r="G81" s="209">
        <v>5972</v>
      </c>
      <c r="H81" s="762" t="s">
        <v>113</v>
      </c>
    </row>
    <row r="82" spans="1:8">
      <c r="A82" s="982" t="s">
        <v>723</v>
      </c>
      <c r="B82" s="775">
        <v>528</v>
      </c>
      <c r="C82" s="775">
        <v>786</v>
      </c>
      <c r="D82" s="775">
        <v>459</v>
      </c>
      <c r="E82" s="775">
        <v>4017</v>
      </c>
      <c r="F82" s="222" t="s">
        <v>221</v>
      </c>
      <c r="G82" s="209">
        <v>5790</v>
      </c>
      <c r="H82" s="762" t="s">
        <v>124</v>
      </c>
    </row>
    <row r="83" spans="1:8">
      <c r="A83" s="982" t="s">
        <v>724</v>
      </c>
      <c r="B83" s="775">
        <v>405</v>
      </c>
      <c r="C83" s="775">
        <v>385</v>
      </c>
      <c r="D83" s="775">
        <v>964</v>
      </c>
      <c r="E83" s="775">
        <v>4883</v>
      </c>
      <c r="F83" s="222">
        <v>22</v>
      </c>
      <c r="G83" s="209">
        <v>6659</v>
      </c>
      <c r="H83" s="762" t="s">
        <v>126</v>
      </c>
    </row>
    <row r="84" spans="1:8">
      <c r="A84" s="982" t="s">
        <v>701</v>
      </c>
      <c r="B84" s="775">
        <v>622</v>
      </c>
      <c r="C84" s="775">
        <v>966</v>
      </c>
      <c r="D84" s="775">
        <v>924</v>
      </c>
      <c r="E84" s="775">
        <v>5365</v>
      </c>
      <c r="F84" s="222">
        <v>343</v>
      </c>
      <c r="G84" s="209">
        <v>8220</v>
      </c>
      <c r="H84" s="762" t="s">
        <v>689</v>
      </c>
    </row>
    <row r="85" spans="1:8">
      <c r="A85" s="982" t="s">
        <v>702</v>
      </c>
      <c r="B85" s="775">
        <v>513</v>
      </c>
      <c r="C85" s="775">
        <v>334</v>
      </c>
      <c r="D85" s="775">
        <v>1200</v>
      </c>
      <c r="E85" s="775">
        <v>6119</v>
      </c>
      <c r="F85" s="222" t="s">
        <v>221</v>
      </c>
      <c r="G85" s="209">
        <v>8166</v>
      </c>
      <c r="H85" s="762" t="s">
        <v>128</v>
      </c>
    </row>
    <row r="86" spans="1:8">
      <c r="A86" s="982" t="s">
        <v>703</v>
      </c>
      <c r="B86" s="775">
        <v>1074</v>
      </c>
      <c r="C86" s="775">
        <v>6</v>
      </c>
      <c r="D86" s="775">
        <v>404</v>
      </c>
      <c r="E86" s="775">
        <v>8311</v>
      </c>
      <c r="F86" s="222" t="s">
        <v>221</v>
      </c>
      <c r="G86" s="209">
        <v>9795</v>
      </c>
      <c r="H86" s="762" t="s">
        <v>130</v>
      </c>
    </row>
    <row r="87" spans="1:8">
      <c r="A87" s="982" t="s">
        <v>704</v>
      </c>
      <c r="B87" s="775">
        <v>675</v>
      </c>
      <c r="C87" s="775">
        <v>705</v>
      </c>
      <c r="D87" s="775">
        <v>621</v>
      </c>
      <c r="E87" s="775">
        <v>8883</v>
      </c>
      <c r="F87" s="222">
        <v>244</v>
      </c>
      <c r="G87" s="209">
        <v>11128</v>
      </c>
      <c r="H87" s="762" t="s">
        <v>132</v>
      </c>
    </row>
    <row r="88" spans="1:8">
      <c r="A88" s="982" t="s">
        <v>705</v>
      </c>
      <c r="B88" s="775">
        <v>757</v>
      </c>
      <c r="C88" s="775">
        <v>961</v>
      </c>
      <c r="D88" s="775">
        <v>924</v>
      </c>
      <c r="E88" s="775">
        <v>5786</v>
      </c>
      <c r="F88" s="222" t="s">
        <v>221</v>
      </c>
      <c r="G88" s="209">
        <v>8428</v>
      </c>
      <c r="H88" s="762" t="s">
        <v>117</v>
      </c>
    </row>
    <row r="89" spans="1:8" ht="14.25">
      <c r="A89" s="666" t="s">
        <v>133</v>
      </c>
      <c r="B89" s="620">
        <f>B90+B91+B92+B93+B94+B95+B96+B97</f>
        <v>10945</v>
      </c>
      <c r="C89" s="620">
        <f>C90+C91+C92+C93+C94+C95+C96+C97</f>
        <v>3794</v>
      </c>
      <c r="D89" s="620">
        <f>D90+D91+D92+D93+D94+D95+D96+D97</f>
        <v>7846</v>
      </c>
      <c r="E89" s="620">
        <f>E90+E91+E92+E93+E94+E95+E96+E97</f>
        <v>64607</v>
      </c>
      <c r="F89" s="620">
        <f t="shared" ref="F89:G89" si="6">F90+F91+F92+F93+F94+F95+F96+F97</f>
        <v>143</v>
      </c>
      <c r="G89" s="620">
        <f t="shared" si="6"/>
        <v>87335</v>
      </c>
      <c r="H89" s="669" t="s">
        <v>134</v>
      </c>
    </row>
    <row r="90" spans="1:8">
      <c r="A90" s="159" t="s">
        <v>135</v>
      </c>
      <c r="B90" s="668">
        <v>811</v>
      </c>
      <c r="C90" s="668">
        <v>448</v>
      </c>
      <c r="D90" s="668">
        <v>539</v>
      </c>
      <c r="E90" s="668">
        <v>7876</v>
      </c>
      <c r="F90" s="222" t="s">
        <v>221</v>
      </c>
      <c r="G90" s="209">
        <v>9674</v>
      </c>
      <c r="H90" s="670" t="s">
        <v>136</v>
      </c>
    </row>
    <row r="91" spans="1:8">
      <c r="A91" s="159" t="s">
        <v>137</v>
      </c>
      <c r="B91" s="668">
        <v>1124</v>
      </c>
      <c r="C91" s="668">
        <v>193</v>
      </c>
      <c r="D91" s="668">
        <v>644</v>
      </c>
      <c r="E91" s="668">
        <v>6444</v>
      </c>
      <c r="F91" s="222">
        <v>9</v>
      </c>
      <c r="G91" s="209">
        <v>8414</v>
      </c>
      <c r="H91" s="670" t="s">
        <v>138</v>
      </c>
    </row>
    <row r="92" spans="1:8">
      <c r="A92" s="159" t="s">
        <v>139</v>
      </c>
      <c r="B92" s="668">
        <v>1830</v>
      </c>
      <c r="C92" s="668">
        <v>440</v>
      </c>
      <c r="D92" s="668">
        <v>733</v>
      </c>
      <c r="E92" s="668">
        <v>11871</v>
      </c>
      <c r="F92" s="222" t="s">
        <v>221</v>
      </c>
      <c r="G92" s="209">
        <v>14874</v>
      </c>
      <c r="H92" s="670" t="s">
        <v>140</v>
      </c>
    </row>
    <row r="93" spans="1:8">
      <c r="A93" s="159" t="s">
        <v>141</v>
      </c>
      <c r="B93" s="668">
        <v>1052</v>
      </c>
      <c r="C93" s="668">
        <v>475</v>
      </c>
      <c r="D93" s="668">
        <v>841</v>
      </c>
      <c r="E93" s="668">
        <v>5213</v>
      </c>
      <c r="F93" s="222">
        <v>8</v>
      </c>
      <c r="G93" s="209">
        <v>7589</v>
      </c>
      <c r="H93" s="670" t="s">
        <v>142</v>
      </c>
    </row>
    <row r="94" spans="1:8">
      <c r="A94" s="159" t="s">
        <v>143</v>
      </c>
      <c r="B94" s="668">
        <v>2231</v>
      </c>
      <c r="C94" s="668">
        <v>1049</v>
      </c>
      <c r="D94" s="668">
        <v>2537</v>
      </c>
      <c r="E94" s="668">
        <v>14060</v>
      </c>
      <c r="F94" s="222">
        <v>28</v>
      </c>
      <c r="G94" s="209">
        <v>19905</v>
      </c>
      <c r="H94" s="670" t="s">
        <v>144</v>
      </c>
    </row>
    <row r="95" spans="1:8">
      <c r="A95" s="159" t="s">
        <v>145</v>
      </c>
      <c r="B95" s="668">
        <v>1448</v>
      </c>
      <c r="C95" s="668">
        <v>400</v>
      </c>
      <c r="D95" s="668">
        <v>389</v>
      </c>
      <c r="E95" s="668">
        <v>5108</v>
      </c>
      <c r="F95" s="222">
        <v>2</v>
      </c>
      <c r="G95" s="209">
        <v>7347</v>
      </c>
      <c r="H95" s="670" t="s">
        <v>146</v>
      </c>
    </row>
    <row r="96" spans="1:8">
      <c r="A96" s="159" t="s">
        <v>147</v>
      </c>
      <c r="B96" s="668">
        <v>1735</v>
      </c>
      <c r="C96" s="668">
        <v>781</v>
      </c>
      <c r="D96" s="668">
        <v>1661</v>
      </c>
      <c r="E96" s="668">
        <v>9091</v>
      </c>
      <c r="F96" s="222">
        <v>14</v>
      </c>
      <c r="G96" s="209">
        <v>13282</v>
      </c>
      <c r="H96" s="670" t="s">
        <v>817</v>
      </c>
    </row>
    <row r="97" spans="1:8">
      <c r="A97" s="159" t="s">
        <v>148</v>
      </c>
      <c r="B97" s="668">
        <v>714</v>
      </c>
      <c r="C97" s="668">
        <v>8</v>
      </c>
      <c r="D97" s="668">
        <v>502</v>
      </c>
      <c r="E97" s="668">
        <v>4944</v>
      </c>
      <c r="F97" s="222">
        <v>82</v>
      </c>
      <c r="G97" s="209">
        <v>6250</v>
      </c>
      <c r="H97" s="670" t="s">
        <v>149</v>
      </c>
    </row>
    <row r="98" spans="1:8" ht="15.75">
      <c r="A98" s="666" t="s">
        <v>150</v>
      </c>
      <c r="B98" s="620">
        <f>B99+B100+B101+B102+B103</f>
        <v>364</v>
      </c>
      <c r="C98" s="620">
        <f>C99+C100+C101+C102+C103</f>
        <v>1490</v>
      </c>
      <c r="D98" s="620">
        <f>D99+D100+D101+D102+D103</f>
        <v>3347</v>
      </c>
      <c r="E98" s="620">
        <f>E99+E100+E101+E102+E103</f>
        <v>20451</v>
      </c>
      <c r="F98" s="620">
        <f t="shared" ref="F98:G98" si="7">F99+F100+F101+F102+F103</f>
        <v>42</v>
      </c>
      <c r="G98" s="620">
        <f t="shared" si="7"/>
        <v>25694</v>
      </c>
      <c r="H98" s="667" t="s">
        <v>151</v>
      </c>
    </row>
    <row r="99" spans="1:8">
      <c r="A99" s="159" t="s">
        <v>152</v>
      </c>
      <c r="B99" s="668">
        <v>218</v>
      </c>
      <c r="C99" s="668">
        <v>649</v>
      </c>
      <c r="D99" s="668">
        <v>834</v>
      </c>
      <c r="E99" s="668">
        <v>5689</v>
      </c>
      <c r="F99" s="222">
        <v>7</v>
      </c>
      <c r="G99" s="209">
        <v>7397</v>
      </c>
      <c r="H99" s="670" t="s">
        <v>153</v>
      </c>
    </row>
    <row r="100" spans="1:8">
      <c r="A100" s="159" t="s">
        <v>154</v>
      </c>
      <c r="B100" s="668">
        <v>34</v>
      </c>
      <c r="C100" s="668">
        <v>60</v>
      </c>
      <c r="D100" s="668">
        <v>598</v>
      </c>
      <c r="E100" s="668">
        <v>3575</v>
      </c>
      <c r="F100" s="222" t="s">
        <v>221</v>
      </c>
      <c r="G100" s="209">
        <v>4267</v>
      </c>
      <c r="H100" s="670" t="s">
        <v>155</v>
      </c>
    </row>
    <row r="101" spans="1:8">
      <c r="A101" s="159" t="s">
        <v>156</v>
      </c>
      <c r="B101" s="668">
        <v>40</v>
      </c>
      <c r="C101" s="668">
        <v>375</v>
      </c>
      <c r="D101" s="668">
        <v>347</v>
      </c>
      <c r="E101" s="668">
        <v>2909</v>
      </c>
      <c r="F101" s="222">
        <v>30</v>
      </c>
      <c r="G101" s="209">
        <v>3701</v>
      </c>
      <c r="H101" s="670" t="s">
        <v>157</v>
      </c>
    </row>
    <row r="102" spans="1:8">
      <c r="A102" s="159" t="s">
        <v>158</v>
      </c>
      <c r="B102" s="668">
        <v>26</v>
      </c>
      <c r="C102" s="668">
        <v>235</v>
      </c>
      <c r="D102" s="668">
        <v>950</v>
      </c>
      <c r="E102" s="668">
        <v>3379</v>
      </c>
      <c r="F102" s="222" t="s">
        <v>221</v>
      </c>
      <c r="G102" s="209">
        <v>4590</v>
      </c>
      <c r="H102" s="670" t="s">
        <v>159</v>
      </c>
    </row>
    <row r="103" spans="1:8">
      <c r="A103" s="159" t="s">
        <v>160</v>
      </c>
      <c r="B103" s="668">
        <v>46</v>
      </c>
      <c r="C103" s="668">
        <v>171</v>
      </c>
      <c r="D103" s="668">
        <v>618</v>
      </c>
      <c r="E103" s="668">
        <v>4899</v>
      </c>
      <c r="F103" s="222">
        <v>5</v>
      </c>
      <c r="G103" s="209">
        <v>5739</v>
      </c>
      <c r="H103" s="670" t="s">
        <v>161</v>
      </c>
    </row>
    <row r="104" spans="1:8" ht="14.25">
      <c r="A104" s="666" t="s">
        <v>162</v>
      </c>
      <c r="B104" s="620">
        <f>SUM(B105:B110)</f>
        <v>1477</v>
      </c>
      <c r="C104" s="620">
        <f>C105+C106+C107+C108+C109+C110</f>
        <v>1994</v>
      </c>
      <c r="D104" s="620">
        <f>D105+D106+D107+D108+D109+D110</f>
        <v>2859</v>
      </c>
      <c r="E104" s="620">
        <f>E105+E106+E107+E108+E109+E110</f>
        <v>24927</v>
      </c>
      <c r="F104" s="620">
        <f t="shared" ref="F104:G104" si="8">F105+F106+F107+F108+F109+F110</f>
        <v>64</v>
      </c>
      <c r="G104" s="620">
        <f t="shared" si="8"/>
        <v>31321</v>
      </c>
      <c r="H104" s="669" t="s">
        <v>163</v>
      </c>
    </row>
    <row r="105" spans="1:8">
      <c r="A105" s="159" t="s">
        <v>164</v>
      </c>
      <c r="B105" s="668">
        <v>645</v>
      </c>
      <c r="C105" s="668">
        <v>547</v>
      </c>
      <c r="D105" s="668">
        <v>669</v>
      </c>
      <c r="E105" s="668">
        <v>5200</v>
      </c>
      <c r="F105" s="222">
        <v>14</v>
      </c>
      <c r="G105" s="209">
        <v>7075</v>
      </c>
      <c r="H105" s="670" t="s">
        <v>165</v>
      </c>
    </row>
    <row r="106" spans="1:8">
      <c r="A106" s="159" t="s">
        <v>166</v>
      </c>
      <c r="B106" s="668">
        <v>100</v>
      </c>
      <c r="C106" s="668">
        <v>175</v>
      </c>
      <c r="D106" s="668">
        <v>389</v>
      </c>
      <c r="E106" s="668">
        <v>4502</v>
      </c>
      <c r="F106" s="222">
        <v>25</v>
      </c>
      <c r="G106" s="209">
        <v>5191</v>
      </c>
      <c r="H106" s="670" t="s">
        <v>167</v>
      </c>
    </row>
    <row r="107" spans="1:8">
      <c r="A107" s="159" t="s">
        <v>168</v>
      </c>
      <c r="B107" s="668">
        <v>533</v>
      </c>
      <c r="C107" s="668">
        <v>234</v>
      </c>
      <c r="D107" s="668">
        <v>302</v>
      </c>
      <c r="E107" s="668">
        <v>3100</v>
      </c>
      <c r="F107" s="222" t="s">
        <v>221</v>
      </c>
      <c r="G107" s="209">
        <v>4169</v>
      </c>
      <c r="H107" s="670" t="s">
        <v>169</v>
      </c>
    </row>
    <row r="108" spans="1:8">
      <c r="A108" s="159" t="s">
        <v>170</v>
      </c>
      <c r="B108" s="668">
        <v>133</v>
      </c>
      <c r="C108" s="668">
        <v>708</v>
      </c>
      <c r="D108" s="668">
        <v>584</v>
      </c>
      <c r="E108" s="668">
        <v>8540</v>
      </c>
      <c r="F108" s="222">
        <v>6</v>
      </c>
      <c r="G108" s="209">
        <v>9971</v>
      </c>
      <c r="H108" s="670" t="s">
        <v>171</v>
      </c>
    </row>
    <row r="109" spans="1:8">
      <c r="A109" s="159" t="s">
        <v>172</v>
      </c>
      <c r="B109" s="668" t="s">
        <v>221</v>
      </c>
      <c r="C109" s="668">
        <v>111</v>
      </c>
      <c r="D109" s="668">
        <v>385</v>
      </c>
      <c r="E109" s="668">
        <v>1502</v>
      </c>
      <c r="F109" s="222" t="s">
        <v>221</v>
      </c>
      <c r="G109" s="209">
        <v>1998</v>
      </c>
      <c r="H109" s="670" t="s">
        <v>173</v>
      </c>
    </row>
    <row r="110" spans="1:8">
      <c r="A110" s="159" t="s">
        <v>174</v>
      </c>
      <c r="B110" s="668">
        <v>66</v>
      </c>
      <c r="C110" s="668">
        <v>219</v>
      </c>
      <c r="D110" s="668">
        <v>530</v>
      </c>
      <c r="E110" s="668">
        <v>2083</v>
      </c>
      <c r="F110" s="222">
        <v>19</v>
      </c>
      <c r="G110" s="209">
        <v>2917</v>
      </c>
      <c r="H110" s="670" t="s">
        <v>175</v>
      </c>
    </row>
    <row r="111" spans="1:8" ht="14.25">
      <c r="A111" s="653" t="s">
        <v>176</v>
      </c>
      <c r="B111" s="620">
        <f>B112+B113+B114+B115</f>
        <v>358</v>
      </c>
      <c r="C111" s="620">
        <f>C112+C113+C114+C115</f>
        <v>239</v>
      </c>
      <c r="D111" s="620">
        <f>D112+D113+D114+D115</f>
        <v>1142</v>
      </c>
      <c r="E111" s="620">
        <f>E112+E113+E114+E115</f>
        <v>4825</v>
      </c>
      <c r="F111" s="620">
        <f t="shared" ref="F111:G111" si="9">F112+F113+F114+F115</f>
        <v>11</v>
      </c>
      <c r="G111" s="620">
        <f t="shared" si="9"/>
        <v>6575</v>
      </c>
      <c r="H111" s="669" t="s">
        <v>177</v>
      </c>
    </row>
    <row r="112" spans="1:8">
      <c r="A112" s="159" t="s">
        <v>178</v>
      </c>
      <c r="B112" s="668">
        <v>2</v>
      </c>
      <c r="C112" s="668" t="s">
        <v>221</v>
      </c>
      <c r="D112" s="668">
        <v>32</v>
      </c>
      <c r="E112" s="668">
        <v>221</v>
      </c>
      <c r="F112" s="222" t="s">
        <v>221</v>
      </c>
      <c r="G112" s="209">
        <v>255</v>
      </c>
      <c r="H112" s="670" t="s">
        <v>179</v>
      </c>
    </row>
    <row r="113" spans="1:8">
      <c r="A113" s="159" t="s">
        <v>180</v>
      </c>
      <c r="B113" s="668">
        <v>221</v>
      </c>
      <c r="C113" s="668">
        <v>179</v>
      </c>
      <c r="D113" s="668">
        <v>696</v>
      </c>
      <c r="E113" s="668">
        <v>2662</v>
      </c>
      <c r="F113" s="222">
        <v>7</v>
      </c>
      <c r="G113" s="209">
        <v>3765</v>
      </c>
      <c r="H113" s="670" t="s">
        <v>181</v>
      </c>
    </row>
    <row r="114" spans="1:8">
      <c r="A114" s="159" t="s">
        <v>182</v>
      </c>
      <c r="B114" s="668">
        <v>33</v>
      </c>
      <c r="C114" s="668">
        <v>16</v>
      </c>
      <c r="D114" s="668">
        <v>361</v>
      </c>
      <c r="E114" s="668">
        <v>1314</v>
      </c>
      <c r="F114" s="222" t="s">
        <v>221</v>
      </c>
      <c r="G114" s="209">
        <v>1724</v>
      </c>
      <c r="H114" s="670" t="s">
        <v>183</v>
      </c>
    </row>
    <row r="115" spans="1:8">
      <c r="A115" s="159" t="s">
        <v>184</v>
      </c>
      <c r="B115" s="668">
        <v>102</v>
      </c>
      <c r="C115" s="668">
        <v>44</v>
      </c>
      <c r="D115" s="668">
        <v>53</v>
      </c>
      <c r="E115" s="668">
        <v>628</v>
      </c>
      <c r="F115" s="222">
        <v>4</v>
      </c>
      <c r="G115" s="209">
        <v>831</v>
      </c>
      <c r="H115" s="670" t="s">
        <v>185</v>
      </c>
    </row>
    <row r="116" spans="1:8" ht="14.25">
      <c r="A116" s="665" t="s">
        <v>186</v>
      </c>
      <c r="B116" s="620">
        <f>B117+B118+B119+B120</f>
        <v>210</v>
      </c>
      <c r="C116" s="620">
        <f>C117+C118+C119+C120</f>
        <v>440</v>
      </c>
      <c r="D116" s="620">
        <f>D117+D118+D119+D120</f>
        <v>966</v>
      </c>
      <c r="E116" s="620">
        <f>E117+E118+E119+E120</f>
        <v>3709</v>
      </c>
      <c r="F116" s="620">
        <f t="shared" ref="F116:G116" si="10">F117+F118+F119+F120</f>
        <v>294</v>
      </c>
      <c r="G116" s="620">
        <f t="shared" si="10"/>
        <v>5619</v>
      </c>
      <c r="H116" s="669" t="s">
        <v>187</v>
      </c>
    </row>
    <row r="117" spans="1:8">
      <c r="A117" s="159" t="s">
        <v>188</v>
      </c>
      <c r="B117" s="668">
        <v>13</v>
      </c>
      <c r="C117" s="668">
        <v>68</v>
      </c>
      <c r="D117" s="668">
        <v>72</v>
      </c>
      <c r="E117" s="668">
        <v>573</v>
      </c>
      <c r="F117" s="222" t="s">
        <v>221</v>
      </c>
      <c r="G117" s="209">
        <v>726</v>
      </c>
      <c r="H117" s="670" t="s">
        <v>189</v>
      </c>
    </row>
    <row r="118" spans="1:8">
      <c r="A118" s="159" t="s">
        <v>190</v>
      </c>
      <c r="B118" s="668">
        <v>17</v>
      </c>
      <c r="C118" s="668">
        <v>82</v>
      </c>
      <c r="D118" s="668">
        <v>84</v>
      </c>
      <c r="E118" s="668">
        <v>545</v>
      </c>
      <c r="F118" s="222" t="s">
        <v>221</v>
      </c>
      <c r="G118" s="209">
        <v>728</v>
      </c>
      <c r="H118" s="670" t="s">
        <v>191</v>
      </c>
    </row>
    <row r="119" spans="1:8">
      <c r="A119" s="159" t="s">
        <v>818</v>
      </c>
      <c r="B119" s="668">
        <v>176</v>
      </c>
      <c r="C119" s="668">
        <v>276</v>
      </c>
      <c r="D119" s="668">
        <v>778</v>
      </c>
      <c r="E119" s="668">
        <v>2415</v>
      </c>
      <c r="F119" s="222">
        <v>294</v>
      </c>
      <c r="G119" s="209">
        <v>3939</v>
      </c>
      <c r="H119" s="670" t="s">
        <v>192</v>
      </c>
    </row>
    <row r="120" spans="1:8">
      <c r="A120" s="159" t="s">
        <v>193</v>
      </c>
      <c r="B120" s="668">
        <v>4</v>
      </c>
      <c r="C120" s="668">
        <v>14</v>
      </c>
      <c r="D120" s="668">
        <v>32</v>
      </c>
      <c r="E120" s="668">
        <v>176</v>
      </c>
      <c r="F120" s="222" t="s">
        <v>221</v>
      </c>
      <c r="G120" s="209">
        <v>226</v>
      </c>
      <c r="H120" s="670" t="s">
        <v>194</v>
      </c>
    </row>
    <row r="121" spans="1:8" ht="14.25">
      <c r="A121" s="653" t="s">
        <v>195</v>
      </c>
      <c r="B121" s="620">
        <f>SUM(B122:B123)</f>
        <v>98</v>
      </c>
      <c r="C121" s="620">
        <f>SUM(C122:C123)</f>
        <v>123</v>
      </c>
      <c r="D121" s="620">
        <f>SUM(D122:D123)</f>
        <v>529</v>
      </c>
      <c r="E121" s="620">
        <f>SUM(E122:E123)</f>
        <v>2808</v>
      </c>
      <c r="F121" s="620" t="s">
        <v>221</v>
      </c>
      <c r="G121" s="620">
        <f t="shared" ref="G121" si="11">SUM(G122:G123)</f>
        <v>3558</v>
      </c>
      <c r="H121" s="669" t="s">
        <v>196</v>
      </c>
    </row>
    <row r="122" spans="1:8" ht="15">
      <c r="A122" s="25" t="s">
        <v>197</v>
      </c>
      <c r="B122" s="668">
        <v>4</v>
      </c>
      <c r="C122" s="668">
        <v>1</v>
      </c>
      <c r="D122" s="668">
        <v>63</v>
      </c>
      <c r="E122" s="668">
        <v>62</v>
      </c>
      <c r="F122" s="222" t="s">
        <v>221</v>
      </c>
      <c r="G122" s="209">
        <v>130</v>
      </c>
      <c r="H122" s="62" t="s">
        <v>198</v>
      </c>
    </row>
    <row r="123" spans="1:8">
      <c r="A123" s="656" t="s">
        <v>199</v>
      </c>
      <c r="B123" s="668">
        <v>94</v>
      </c>
      <c r="C123" s="668">
        <v>122</v>
      </c>
      <c r="D123" s="668">
        <v>466</v>
      </c>
      <c r="E123" s="668">
        <v>2746</v>
      </c>
      <c r="F123" s="222" t="s">
        <v>221</v>
      </c>
      <c r="G123" s="209">
        <v>3428</v>
      </c>
      <c r="H123" s="670" t="s">
        <v>857</v>
      </c>
    </row>
    <row r="124" spans="1:8" ht="15.75">
      <c r="A124" s="653" t="s">
        <v>201</v>
      </c>
      <c r="B124" s="671">
        <f>B11+B20+B29+B39+B47+B72+B89+B98+B104+B111+B116+B121</f>
        <v>37744</v>
      </c>
      <c r="C124" s="671">
        <f>C11+C20+C29+C39+C47+C72+C89+C98+C104+C111+C116+C121</f>
        <v>38195</v>
      </c>
      <c r="D124" s="671">
        <f>D11+D20+D29+D39+D47+D72+D89+D98+D104+D111+D116+D121</f>
        <v>66399</v>
      </c>
      <c r="E124" s="671">
        <f>E11+E20+E29+E39+E47+E72+E89+E98+E104+E111+E116+E121</f>
        <v>422608</v>
      </c>
      <c r="F124" s="671">
        <f t="shared" ref="F124:G124" si="12">F11+F20+F29+F39+F47+F72+F89+F98+F104+F111+F116+F121</f>
        <v>3754</v>
      </c>
      <c r="G124" s="671">
        <f t="shared" si="12"/>
        <v>568700</v>
      </c>
      <c r="H124" s="667" t="s">
        <v>202</v>
      </c>
    </row>
    <row r="125" spans="1:8" ht="58.5" customHeight="1">
      <c r="A125" s="16"/>
      <c r="B125" s="16"/>
      <c r="C125" s="16"/>
      <c r="D125" s="16"/>
      <c r="E125" s="16"/>
      <c r="F125" s="16"/>
      <c r="G125" s="16"/>
      <c r="H125" s="16"/>
    </row>
    <row r="126" spans="1:8" ht="18.75">
      <c r="A126" s="63" t="s">
        <v>587</v>
      </c>
      <c r="B126" s="63"/>
      <c r="C126" s="63"/>
      <c r="D126" s="672"/>
      <c r="E126" s="673"/>
      <c r="F126" s="16"/>
      <c r="G126" s="673"/>
      <c r="H126" s="67" t="s">
        <v>588</v>
      </c>
    </row>
    <row r="127" spans="1:8">
      <c r="A127" s="63" t="s">
        <v>811</v>
      </c>
      <c r="B127" s="63"/>
      <c r="C127" s="63"/>
      <c r="D127" s="16"/>
      <c r="E127" s="16"/>
      <c r="F127" s="16"/>
      <c r="G127" s="16"/>
      <c r="H127" s="101" t="s">
        <v>208</v>
      </c>
    </row>
    <row r="128" spans="1:8">
      <c r="A128" s="63" t="s">
        <v>715</v>
      </c>
      <c r="B128" s="63"/>
      <c r="C128" s="63"/>
      <c r="D128" s="66"/>
      <c r="E128" s="66"/>
      <c r="F128" s="66"/>
      <c r="G128" s="14"/>
      <c r="H128" s="67" t="s">
        <v>820</v>
      </c>
    </row>
    <row r="129" spans="4:8" ht="15">
      <c r="D129" s="209"/>
      <c r="H129" s="659"/>
    </row>
    <row r="130" spans="4:8" ht="15">
      <c r="D130" s="209"/>
      <c r="H130" s="659"/>
    </row>
  </sheetData>
  <sortState ref="A73:F88">
    <sortCondition ref="A73"/>
  </sortState>
  <mergeCells count="8">
    <mergeCell ref="G65:H65"/>
    <mergeCell ref="F66:H66"/>
    <mergeCell ref="G3:H3"/>
    <mergeCell ref="G4:H4"/>
    <mergeCell ref="F5:H5"/>
    <mergeCell ref="D6:G6"/>
    <mergeCell ref="A59:H59"/>
    <mergeCell ref="G64:H64"/>
  </mergeCells>
  <printOptions gridLinesSet="0"/>
  <pageMargins left="0.83572916666666663" right="0.26624999999999999" top="0.59055118110236227" bottom="0.59055118110236227" header="0.51181102362204722" footer="0.51181102362204722"/>
  <pageSetup paperSize="9" scale="75" orientation="portrait" r:id="rId1"/>
  <headerFooter alignWithMargins="0"/>
  <rowBreaks count="1" manualBreakCount="1">
    <brk id="61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L130"/>
  <sheetViews>
    <sheetView showGridLines="0" view="pageLayout" zoomScaleSheetLayoutView="70" workbookViewId="0">
      <selection activeCell="H124" sqref="H124"/>
    </sheetView>
  </sheetViews>
  <sheetFormatPr baseColWidth="10" defaultColWidth="8.28515625" defaultRowHeight="12.75"/>
  <cols>
    <col min="1" max="1" width="25.140625" style="209" customWidth="1"/>
    <col min="2" max="2" width="11.28515625" style="209" customWidth="1"/>
    <col min="3" max="3" width="8.85546875" style="209" customWidth="1"/>
    <col min="4" max="4" width="10.5703125" style="222" customWidth="1"/>
    <col min="5" max="5" width="9.85546875" style="209" customWidth="1"/>
    <col min="6" max="6" width="10.7109375" style="209" customWidth="1"/>
    <col min="7" max="7" width="10.28515625" style="209" customWidth="1"/>
    <col min="8" max="8" width="31.42578125" style="209" customWidth="1"/>
    <col min="9" max="9" width="33.85546875" style="209" customWidth="1"/>
    <col min="10" max="11" width="11" style="209" customWidth="1"/>
    <col min="12" max="12" width="23.42578125" style="209" customWidth="1"/>
    <col min="13" max="240" width="11" style="209" customWidth="1"/>
    <col min="241" max="248" width="8.28515625" style="209"/>
    <col min="249" max="249" width="37.28515625" style="209" customWidth="1"/>
    <col min="250" max="250" width="11.140625" style="209" customWidth="1"/>
    <col min="251" max="251" width="9.85546875" style="209" customWidth="1"/>
    <col min="252" max="252" width="10.42578125" style="209" customWidth="1"/>
    <col min="253" max="253" width="9.42578125" style="209" customWidth="1"/>
    <col min="254" max="254" width="10.85546875" style="209" customWidth="1"/>
    <col min="255" max="255" width="37.28515625" style="209" customWidth="1"/>
    <col min="256" max="256" width="9.85546875" style="209" customWidth="1"/>
    <col min="257" max="262" width="11" style="209" customWidth="1"/>
    <col min="263" max="263" width="29.28515625" style="209" customWidth="1"/>
    <col min="264" max="265" width="33.85546875" style="209" customWidth="1"/>
    <col min="266" max="267" width="11" style="209" customWidth="1"/>
    <col min="268" max="268" width="23.42578125" style="209" customWidth="1"/>
    <col min="269" max="496" width="11" style="209" customWidth="1"/>
    <col min="497" max="504" width="8.28515625" style="209"/>
    <col min="505" max="505" width="37.28515625" style="209" customWidth="1"/>
    <col min="506" max="506" width="11.140625" style="209" customWidth="1"/>
    <col min="507" max="507" width="9.85546875" style="209" customWidth="1"/>
    <col min="508" max="508" width="10.42578125" style="209" customWidth="1"/>
    <col min="509" max="509" width="9.42578125" style="209" customWidth="1"/>
    <col min="510" max="510" width="10.85546875" style="209" customWidth="1"/>
    <col min="511" max="511" width="37.28515625" style="209" customWidth="1"/>
    <col min="512" max="512" width="9.85546875" style="209" customWidth="1"/>
    <col min="513" max="518" width="11" style="209" customWidth="1"/>
    <col min="519" max="519" width="29.28515625" style="209" customWidth="1"/>
    <col min="520" max="521" width="33.85546875" style="209" customWidth="1"/>
    <col min="522" max="523" width="11" style="209" customWidth="1"/>
    <col min="524" max="524" width="23.42578125" style="209" customWidth="1"/>
    <col min="525" max="752" width="11" style="209" customWidth="1"/>
    <col min="753" max="760" width="8.28515625" style="209"/>
    <col min="761" max="761" width="37.28515625" style="209" customWidth="1"/>
    <col min="762" max="762" width="11.140625" style="209" customWidth="1"/>
    <col min="763" max="763" width="9.85546875" style="209" customWidth="1"/>
    <col min="764" max="764" width="10.42578125" style="209" customWidth="1"/>
    <col min="765" max="765" width="9.42578125" style="209" customWidth="1"/>
    <col min="766" max="766" width="10.85546875" style="209" customWidth="1"/>
    <col min="767" max="767" width="37.28515625" style="209" customWidth="1"/>
    <col min="768" max="768" width="9.85546875" style="209" customWidth="1"/>
    <col min="769" max="774" width="11" style="209" customWidth="1"/>
    <col min="775" max="775" width="29.28515625" style="209" customWidth="1"/>
    <col min="776" max="777" width="33.85546875" style="209" customWidth="1"/>
    <col min="778" max="779" width="11" style="209" customWidth="1"/>
    <col min="780" max="780" width="23.42578125" style="209" customWidth="1"/>
    <col min="781" max="1008" width="11" style="209" customWidth="1"/>
    <col min="1009" max="1016" width="8.28515625" style="209"/>
    <col min="1017" max="1017" width="37.28515625" style="209" customWidth="1"/>
    <col min="1018" max="1018" width="11.140625" style="209" customWidth="1"/>
    <col min="1019" max="1019" width="9.85546875" style="209" customWidth="1"/>
    <col min="1020" max="1020" width="10.42578125" style="209" customWidth="1"/>
    <col min="1021" max="1021" width="9.42578125" style="209" customWidth="1"/>
    <col min="1022" max="1022" width="10.85546875" style="209" customWidth="1"/>
    <col min="1023" max="1023" width="37.28515625" style="209" customWidth="1"/>
    <col min="1024" max="1024" width="9.85546875" style="209" customWidth="1"/>
    <col min="1025" max="1030" width="11" style="209" customWidth="1"/>
    <col min="1031" max="1031" width="29.28515625" style="209" customWidth="1"/>
    <col min="1032" max="1033" width="33.85546875" style="209" customWidth="1"/>
    <col min="1034" max="1035" width="11" style="209" customWidth="1"/>
    <col min="1036" max="1036" width="23.42578125" style="209" customWidth="1"/>
    <col min="1037" max="1264" width="11" style="209" customWidth="1"/>
    <col min="1265" max="1272" width="8.28515625" style="209"/>
    <col min="1273" max="1273" width="37.28515625" style="209" customWidth="1"/>
    <col min="1274" max="1274" width="11.140625" style="209" customWidth="1"/>
    <col min="1275" max="1275" width="9.85546875" style="209" customWidth="1"/>
    <col min="1276" max="1276" width="10.42578125" style="209" customWidth="1"/>
    <col min="1277" max="1277" width="9.42578125" style="209" customWidth="1"/>
    <col min="1278" max="1278" width="10.85546875" style="209" customWidth="1"/>
    <col min="1279" max="1279" width="37.28515625" style="209" customWidth="1"/>
    <col min="1280" max="1280" width="9.85546875" style="209" customWidth="1"/>
    <col min="1281" max="1286" width="11" style="209" customWidth="1"/>
    <col min="1287" max="1287" width="29.28515625" style="209" customWidth="1"/>
    <col min="1288" max="1289" width="33.85546875" style="209" customWidth="1"/>
    <col min="1290" max="1291" width="11" style="209" customWidth="1"/>
    <col min="1292" max="1292" width="23.42578125" style="209" customWidth="1"/>
    <col min="1293" max="1520" width="11" style="209" customWidth="1"/>
    <col min="1521" max="1528" width="8.28515625" style="209"/>
    <col min="1529" max="1529" width="37.28515625" style="209" customWidth="1"/>
    <col min="1530" max="1530" width="11.140625" style="209" customWidth="1"/>
    <col min="1531" max="1531" width="9.85546875" style="209" customWidth="1"/>
    <col min="1532" max="1532" width="10.42578125" style="209" customWidth="1"/>
    <col min="1533" max="1533" width="9.42578125" style="209" customWidth="1"/>
    <col min="1534" max="1534" width="10.85546875" style="209" customWidth="1"/>
    <col min="1535" max="1535" width="37.28515625" style="209" customWidth="1"/>
    <col min="1536" max="1536" width="9.85546875" style="209" customWidth="1"/>
    <col min="1537" max="1542" width="11" style="209" customWidth="1"/>
    <col min="1543" max="1543" width="29.28515625" style="209" customWidth="1"/>
    <col min="1544" max="1545" width="33.85546875" style="209" customWidth="1"/>
    <col min="1546" max="1547" width="11" style="209" customWidth="1"/>
    <col min="1548" max="1548" width="23.42578125" style="209" customWidth="1"/>
    <col min="1549" max="1776" width="11" style="209" customWidth="1"/>
    <col min="1777" max="1784" width="8.28515625" style="209"/>
    <col min="1785" max="1785" width="37.28515625" style="209" customWidth="1"/>
    <col min="1786" max="1786" width="11.140625" style="209" customWidth="1"/>
    <col min="1787" max="1787" width="9.85546875" style="209" customWidth="1"/>
    <col min="1788" max="1788" width="10.42578125" style="209" customWidth="1"/>
    <col min="1789" max="1789" width="9.42578125" style="209" customWidth="1"/>
    <col min="1790" max="1790" width="10.85546875" style="209" customWidth="1"/>
    <col min="1791" max="1791" width="37.28515625" style="209" customWidth="1"/>
    <col min="1792" max="1792" width="9.85546875" style="209" customWidth="1"/>
    <col min="1793" max="1798" width="11" style="209" customWidth="1"/>
    <col min="1799" max="1799" width="29.28515625" style="209" customWidth="1"/>
    <col min="1800" max="1801" width="33.85546875" style="209" customWidth="1"/>
    <col min="1802" max="1803" width="11" style="209" customWidth="1"/>
    <col min="1804" max="1804" width="23.42578125" style="209" customWidth="1"/>
    <col min="1805" max="2032" width="11" style="209" customWidth="1"/>
    <col min="2033" max="2040" width="8.28515625" style="209"/>
    <col min="2041" max="2041" width="37.28515625" style="209" customWidth="1"/>
    <col min="2042" max="2042" width="11.140625" style="209" customWidth="1"/>
    <col min="2043" max="2043" width="9.85546875" style="209" customWidth="1"/>
    <col min="2044" max="2044" width="10.42578125" style="209" customWidth="1"/>
    <col min="2045" max="2045" width="9.42578125" style="209" customWidth="1"/>
    <col min="2046" max="2046" width="10.85546875" style="209" customWidth="1"/>
    <col min="2047" max="2047" width="37.28515625" style="209" customWidth="1"/>
    <col min="2048" max="2048" width="9.85546875" style="209" customWidth="1"/>
    <col min="2049" max="2054" width="11" style="209" customWidth="1"/>
    <col min="2055" max="2055" width="29.28515625" style="209" customWidth="1"/>
    <col min="2056" max="2057" width="33.85546875" style="209" customWidth="1"/>
    <col min="2058" max="2059" width="11" style="209" customWidth="1"/>
    <col min="2060" max="2060" width="23.42578125" style="209" customWidth="1"/>
    <col min="2061" max="2288" width="11" style="209" customWidth="1"/>
    <col min="2289" max="2296" width="8.28515625" style="209"/>
    <col min="2297" max="2297" width="37.28515625" style="209" customWidth="1"/>
    <col min="2298" max="2298" width="11.140625" style="209" customWidth="1"/>
    <col min="2299" max="2299" width="9.85546875" style="209" customWidth="1"/>
    <col min="2300" max="2300" width="10.42578125" style="209" customWidth="1"/>
    <col min="2301" max="2301" width="9.42578125" style="209" customWidth="1"/>
    <col min="2302" max="2302" width="10.85546875" style="209" customWidth="1"/>
    <col min="2303" max="2303" width="37.28515625" style="209" customWidth="1"/>
    <col min="2304" max="2304" width="9.85546875" style="209" customWidth="1"/>
    <col min="2305" max="2310" width="11" style="209" customWidth="1"/>
    <col min="2311" max="2311" width="29.28515625" style="209" customWidth="1"/>
    <col min="2312" max="2313" width="33.85546875" style="209" customWidth="1"/>
    <col min="2314" max="2315" width="11" style="209" customWidth="1"/>
    <col min="2316" max="2316" width="23.42578125" style="209" customWidth="1"/>
    <col min="2317" max="2544" width="11" style="209" customWidth="1"/>
    <col min="2545" max="2552" width="8.28515625" style="209"/>
    <col min="2553" max="2553" width="37.28515625" style="209" customWidth="1"/>
    <col min="2554" max="2554" width="11.140625" style="209" customWidth="1"/>
    <col min="2555" max="2555" width="9.85546875" style="209" customWidth="1"/>
    <col min="2556" max="2556" width="10.42578125" style="209" customWidth="1"/>
    <col min="2557" max="2557" width="9.42578125" style="209" customWidth="1"/>
    <col min="2558" max="2558" width="10.85546875" style="209" customWidth="1"/>
    <col min="2559" max="2559" width="37.28515625" style="209" customWidth="1"/>
    <col min="2560" max="2560" width="9.85546875" style="209" customWidth="1"/>
    <col min="2561" max="2566" width="11" style="209" customWidth="1"/>
    <col min="2567" max="2567" width="29.28515625" style="209" customWidth="1"/>
    <col min="2568" max="2569" width="33.85546875" style="209" customWidth="1"/>
    <col min="2570" max="2571" width="11" style="209" customWidth="1"/>
    <col min="2572" max="2572" width="23.42578125" style="209" customWidth="1"/>
    <col min="2573" max="2800" width="11" style="209" customWidth="1"/>
    <col min="2801" max="2808" width="8.28515625" style="209"/>
    <col min="2809" max="2809" width="37.28515625" style="209" customWidth="1"/>
    <col min="2810" max="2810" width="11.140625" style="209" customWidth="1"/>
    <col min="2811" max="2811" width="9.85546875" style="209" customWidth="1"/>
    <col min="2812" max="2812" width="10.42578125" style="209" customWidth="1"/>
    <col min="2813" max="2813" width="9.42578125" style="209" customWidth="1"/>
    <col min="2814" max="2814" width="10.85546875" style="209" customWidth="1"/>
    <col min="2815" max="2815" width="37.28515625" style="209" customWidth="1"/>
    <col min="2816" max="2816" width="9.85546875" style="209" customWidth="1"/>
    <col min="2817" max="2822" width="11" style="209" customWidth="1"/>
    <col min="2823" max="2823" width="29.28515625" style="209" customWidth="1"/>
    <col min="2824" max="2825" width="33.85546875" style="209" customWidth="1"/>
    <col min="2826" max="2827" width="11" style="209" customWidth="1"/>
    <col min="2828" max="2828" width="23.42578125" style="209" customWidth="1"/>
    <col min="2829" max="3056" width="11" style="209" customWidth="1"/>
    <col min="3057" max="3064" width="8.28515625" style="209"/>
    <col min="3065" max="3065" width="37.28515625" style="209" customWidth="1"/>
    <col min="3066" max="3066" width="11.140625" style="209" customWidth="1"/>
    <col min="3067" max="3067" width="9.85546875" style="209" customWidth="1"/>
    <col min="3068" max="3068" width="10.42578125" style="209" customWidth="1"/>
    <col min="3069" max="3069" width="9.42578125" style="209" customWidth="1"/>
    <col min="3070" max="3070" width="10.85546875" style="209" customWidth="1"/>
    <col min="3071" max="3071" width="37.28515625" style="209" customWidth="1"/>
    <col min="3072" max="3072" width="9.85546875" style="209" customWidth="1"/>
    <col min="3073" max="3078" width="11" style="209" customWidth="1"/>
    <col min="3079" max="3079" width="29.28515625" style="209" customWidth="1"/>
    <col min="3080" max="3081" width="33.85546875" style="209" customWidth="1"/>
    <col min="3082" max="3083" width="11" style="209" customWidth="1"/>
    <col min="3084" max="3084" width="23.42578125" style="209" customWidth="1"/>
    <col min="3085" max="3312" width="11" style="209" customWidth="1"/>
    <col min="3313" max="3320" width="8.28515625" style="209"/>
    <col min="3321" max="3321" width="37.28515625" style="209" customWidth="1"/>
    <col min="3322" max="3322" width="11.140625" style="209" customWidth="1"/>
    <col min="3323" max="3323" width="9.85546875" style="209" customWidth="1"/>
    <col min="3324" max="3324" width="10.42578125" style="209" customWidth="1"/>
    <col min="3325" max="3325" width="9.42578125" style="209" customWidth="1"/>
    <col min="3326" max="3326" width="10.85546875" style="209" customWidth="1"/>
    <col min="3327" max="3327" width="37.28515625" style="209" customWidth="1"/>
    <col min="3328" max="3328" width="9.85546875" style="209" customWidth="1"/>
    <col min="3329" max="3334" width="11" style="209" customWidth="1"/>
    <col min="3335" max="3335" width="29.28515625" style="209" customWidth="1"/>
    <col min="3336" max="3337" width="33.85546875" style="209" customWidth="1"/>
    <col min="3338" max="3339" width="11" style="209" customWidth="1"/>
    <col min="3340" max="3340" width="23.42578125" style="209" customWidth="1"/>
    <col min="3341" max="3568" width="11" style="209" customWidth="1"/>
    <col min="3569" max="3576" width="8.28515625" style="209"/>
    <col min="3577" max="3577" width="37.28515625" style="209" customWidth="1"/>
    <col min="3578" max="3578" width="11.140625" style="209" customWidth="1"/>
    <col min="3579" max="3579" width="9.85546875" style="209" customWidth="1"/>
    <col min="3580" max="3580" width="10.42578125" style="209" customWidth="1"/>
    <col min="3581" max="3581" width="9.42578125" style="209" customWidth="1"/>
    <col min="3582" max="3582" width="10.85546875" style="209" customWidth="1"/>
    <col min="3583" max="3583" width="37.28515625" style="209" customWidth="1"/>
    <col min="3584" max="3584" width="9.85546875" style="209" customWidth="1"/>
    <col min="3585" max="3590" width="11" style="209" customWidth="1"/>
    <col min="3591" max="3591" width="29.28515625" style="209" customWidth="1"/>
    <col min="3592" max="3593" width="33.85546875" style="209" customWidth="1"/>
    <col min="3594" max="3595" width="11" style="209" customWidth="1"/>
    <col min="3596" max="3596" width="23.42578125" style="209" customWidth="1"/>
    <col min="3597" max="3824" width="11" style="209" customWidth="1"/>
    <col min="3825" max="3832" width="8.28515625" style="209"/>
    <col min="3833" max="3833" width="37.28515625" style="209" customWidth="1"/>
    <col min="3834" max="3834" width="11.140625" style="209" customWidth="1"/>
    <col min="3835" max="3835" width="9.85546875" style="209" customWidth="1"/>
    <col min="3836" max="3836" width="10.42578125" style="209" customWidth="1"/>
    <col min="3837" max="3837" width="9.42578125" style="209" customWidth="1"/>
    <col min="3838" max="3838" width="10.85546875" style="209" customWidth="1"/>
    <col min="3839" max="3839" width="37.28515625" style="209" customWidth="1"/>
    <col min="3840" max="3840" width="9.85546875" style="209" customWidth="1"/>
    <col min="3841" max="3846" width="11" style="209" customWidth="1"/>
    <col min="3847" max="3847" width="29.28515625" style="209" customWidth="1"/>
    <col min="3848" max="3849" width="33.85546875" style="209" customWidth="1"/>
    <col min="3850" max="3851" width="11" style="209" customWidth="1"/>
    <col min="3852" max="3852" width="23.42578125" style="209" customWidth="1"/>
    <col min="3853" max="4080" width="11" style="209" customWidth="1"/>
    <col min="4081" max="4088" width="8.28515625" style="209"/>
    <col min="4089" max="4089" width="37.28515625" style="209" customWidth="1"/>
    <col min="4090" max="4090" width="11.140625" style="209" customWidth="1"/>
    <col min="4091" max="4091" width="9.85546875" style="209" customWidth="1"/>
    <col min="4092" max="4092" width="10.42578125" style="209" customWidth="1"/>
    <col min="4093" max="4093" width="9.42578125" style="209" customWidth="1"/>
    <col min="4094" max="4094" width="10.85546875" style="209" customWidth="1"/>
    <col min="4095" max="4095" width="37.28515625" style="209" customWidth="1"/>
    <col min="4096" max="4096" width="9.85546875" style="209" customWidth="1"/>
    <col min="4097" max="4102" width="11" style="209" customWidth="1"/>
    <col min="4103" max="4103" width="29.28515625" style="209" customWidth="1"/>
    <col min="4104" max="4105" width="33.85546875" style="209" customWidth="1"/>
    <col min="4106" max="4107" width="11" style="209" customWidth="1"/>
    <col min="4108" max="4108" width="23.42578125" style="209" customWidth="1"/>
    <col min="4109" max="4336" width="11" style="209" customWidth="1"/>
    <col min="4337" max="4344" width="8.28515625" style="209"/>
    <col min="4345" max="4345" width="37.28515625" style="209" customWidth="1"/>
    <col min="4346" max="4346" width="11.140625" style="209" customWidth="1"/>
    <col min="4347" max="4347" width="9.85546875" style="209" customWidth="1"/>
    <col min="4348" max="4348" width="10.42578125" style="209" customWidth="1"/>
    <col min="4349" max="4349" width="9.42578125" style="209" customWidth="1"/>
    <col min="4350" max="4350" width="10.85546875" style="209" customWidth="1"/>
    <col min="4351" max="4351" width="37.28515625" style="209" customWidth="1"/>
    <col min="4352" max="4352" width="9.85546875" style="209" customWidth="1"/>
    <col min="4353" max="4358" width="11" style="209" customWidth="1"/>
    <col min="4359" max="4359" width="29.28515625" style="209" customWidth="1"/>
    <col min="4360" max="4361" width="33.85546875" style="209" customWidth="1"/>
    <col min="4362" max="4363" width="11" style="209" customWidth="1"/>
    <col min="4364" max="4364" width="23.42578125" style="209" customWidth="1"/>
    <col min="4365" max="4592" width="11" style="209" customWidth="1"/>
    <col min="4593" max="4600" width="8.28515625" style="209"/>
    <col min="4601" max="4601" width="37.28515625" style="209" customWidth="1"/>
    <col min="4602" max="4602" width="11.140625" style="209" customWidth="1"/>
    <col min="4603" max="4603" width="9.85546875" style="209" customWidth="1"/>
    <col min="4604" max="4604" width="10.42578125" style="209" customWidth="1"/>
    <col min="4605" max="4605" width="9.42578125" style="209" customWidth="1"/>
    <col min="4606" max="4606" width="10.85546875" style="209" customWidth="1"/>
    <col min="4607" max="4607" width="37.28515625" style="209" customWidth="1"/>
    <col min="4608" max="4608" width="9.85546875" style="209" customWidth="1"/>
    <col min="4609" max="4614" width="11" style="209" customWidth="1"/>
    <col min="4615" max="4615" width="29.28515625" style="209" customWidth="1"/>
    <col min="4616" max="4617" width="33.85546875" style="209" customWidth="1"/>
    <col min="4618" max="4619" width="11" style="209" customWidth="1"/>
    <col min="4620" max="4620" width="23.42578125" style="209" customWidth="1"/>
    <col min="4621" max="4848" width="11" style="209" customWidth="1"/>
    <col min="4849" max="4856" width="8.28515625" style="209"/>
    <col min="4857" max="4857" width="37.28515625" style="209" customWidth="1"/>
    <col min="4858" max="4858" width="11.140625" style="209" customWidth="1"/>
    <col min="4859" max="4859" width="9.85546875" style="209" customWidth="1"/>
    <col min="4860" max="4860" width="10.42578125" style="209" customWidth="1"/>
    <col min="4861" max="4861" width="9.42578125" style="209" customWidth="1"/>
    <col min="4862" max="4862" width="10.85546875" style="209" customWidth="1"/>
    <col min="4863" max="4863" width="37.28515625" style="209" customWidth="1"/>
    <col min="4864" max="4864" width="9.85546875" style="209" customWidth="1"/>
    <col min="4865" max="4870" width="11" style="209" customWidth="1"/>
    <col min="4871" max="4871" width="29.28515625" style="209" customWidth="1"/>
    <col min="4872" max="4873" width="33.85546875" style="209" customWidth="1"/>
    <col min="4874" max="4875" width="11" style="209" customWidth="1"/>
    <col min="4876" max="4876" width="23.42578125" style="209" customWidth="1"/>
    <col min="4877" max="5104" width="11" style="209" customWidth="1"/>
    <col min="5105" max="5112" width="8.28515625" style="209"/>
    <col min="5113" max="5113" width="37.28515625" style="209" customWidth="1"/>
    <col min="5114" max="5114" width="11.140625" style="209" customWidth="1"/>
    <col min="5115" max="5115" width="9.85546875" style="209" customWidth="1"/>
    <col min="5116" max="5116" width="10.42578125" style="209" customWidth="1"/>
    <col min="5117" max="5117" width="9.42578125" style="209" customWidth="1"/>
    <col min="5118" max="5118" width="10.85546875" style="209" customWidth="1"/>
    <col min="5119" max="5119" width="37.28515625" style="209" customWidth="1"/>
    <col min="5120" max="5120" width="9.85546875" style="209" customWidth="1"/>
    <col min="5121" max="5126" width="11" style="209" customWidth="1"/>
    <col min="5127" max="5127" width="29.28515625" style="209" customWidth="1"/>
    <col min="5128" max="5129" width="33.85546875" style="209" customWidth="1"/>
    <col min="5130" max="5131" width="11" style="209" customWidth="1"/>
    <col min="5132" max="5132" width="23.42578125" style="209" customWidth="1"/>
    <col min="5133" max="5360" width="11" style="209" customWidth="1"/>
    <col min="5361" max="5368" width="8.28515625" style="209"/>
    <col min="5369" max="5369" width="37.28515625" style="209" customWidth="1"/>
    <col min="5370" max="5370" width="11.140625" style="209" customWidth="1"/>
    <col min="5371" max="5371" width="9.85546875" style="209" customWidth="1"/>
    <col min="5372" max="5372" width="10.42578125" style="209" customWidth="1"/>
    <col min="5373" max="5373" width="9.42578125" style="209" customWidth="1"/>
    <col min="5374" max="5374" width="10.85546875" style="209" customWidth="1"/>
    <col min="5375" max="5375" width="37.28515625" style="209" customWidth="1"/>
    <col min="5376" max="5376" width="9.85546875" style="209" customWidth="1"/>
    <col min="5377" max="5382" width="11" style="209" customWidth="1"/>
    <col min="5383" max="5383" width="29.28515625" style="209" customWidth="1"/>
    <col min="5384" max="5385" width="33.85546875" style="209" customWidth="1"/>
    <col min="5386" max="5387" width="11" style="209" customWidth="1"/>
    <col min="5388" max="5388" width="23.42578125" style="209" customWidth="1"/>
    <col min="5389" max="5616" width="11" style="209" customWidth="1"/>
    <col min="5617" max="5624" width="8.28515625" style="209"/>
    <col min="5625" max="5625" width="37.28515625" style="209" customWidth="1"/>
    <col min="5626" max="5626" width="11.140625" style="209" customWidth="1"/>
    <col min="5627" max="5627" width="9.85546875" style="209" customWidth="1"/>
    <col min="5628" max="5628" width="10.42578125" style="209" customWidth="1"/>
    <col min="5629" max="5629" width="9.42578125" style="209" customWidth="1"/>
    <col min="5630" max="5630" width="10.85546875" style="209" customWidth="1"/>
    <col min="5631" max="5631" width="37.28515625" style="209" customWidth="1"/>
    <col min="5632" max="5632" width="9.85546875" style="209" customWidth="1"/>
    <col min="5633" max="5638" width="11" style="209" customWidth="1"/>
    <col min="5639" max="5639" width="29.28515625" style="209" customWidth="1"/>
    <col min="5640" max="5641" width="33.85546875" style="209" customWidth="1"/>
    <col min="5642" max="5643" width="11" style="209" customWidth="1"/>
    <col min="5644" max="5644" width="23.42578125" style="209" customWidth="1"/>
    <col min="5645" max="5872" width="11" style="209" customWidth="1"/>
    <col min="5873" max="5880" width="8.28515625" style="209"/>
    <col min="5881" max="5881" width="37.28515625" style="209" customWidth="1"/>
    <col min="5882" max="5882" width="11.140625" style="209" customWidth="1"/>
    <col min="5883" max="5883" width="9.85546875" style="209" customWidth="1"/>
    <col min="5884" max="5884" width="10.42578125" style="209" customWidth="1"/>
    <col min="5885" max="5885" width="9.42578125" style="209" customWidth="1"/>
    <col min="5886" max="5886" width="10.85546875" style="209" customWidth="1"/>
    <col min="5887" max="5887" width="37.28515625" style="209" customWidth="1"/>
    <col min="5888" max="5888" width="9.85546875" style="209" customWidth="1"/>
    <col min="5889" max="5894" width="11" style="209" customWidth="1"/>
    <col min="5895" max="5895" width="29.28515625" style="209" customWidth="1"/>
    <col min="5896" max="5897" width="33.85546875" style="209" customWidth="1"/>
    <col min="5898" max="5899" width="11" style="209" customWidth="1"/>
    <col min="5900" max="5900" width="23.42578125" style="209" customWidth="1"/>
    <col min="5901" max="6128" width="11" style="209" customWidth="1"/>
    <col min="6129" max="6136" width="8.28515625" style="209"/>
    <col min="6137" max="6137" width="37.28515625" style="209" customWidth="1"/>
    <col min="6138" max="6138" width="11.140625" style="209" customWidth="1"/>
    <col min="6139" max="6139" width="9.85546875" style="209" customWidth="1"/>
    <col min="6140" max="6140" width="10.42578125" style="209" customWidth="1"/>
    <col min="6141" max="6141" width="9.42578125" style="209" customWidth="1"/>
    <col min="6142" max="6142" width="10.85546875" style="209" customWidth="1"/>
    <col min="6143" max="6143" width="37.28515625" style="209" customWidth="1"/>
    <col min="6144" max="6144" width="9.85546875" style="209" customWidth="1"/>
    <col min="6145" max="6150" width="11" style="209" customWidth="1"/>
    <col min="6151" max="6151" width="29.28515625" style="209" customWidth="1"/>
    <col min="6152" max="6153" width="33.85546875" style="209" customWidth="1"/>
    <col min="6154" max="6155" width="11" style="209" customWidth="1"/>
    <col min="6156" max="6156" width="23.42578125" style="209" customWidth="1"/>
    <col min="6157" max="6384" width="11" style="209" customWidth="1"/>
    <col min="6385" max="6392" width="8.28515625" style="209"/>
    <col min="6393" max="6393" width="37.28515625" style="209" customWidth="1"/>
    <col min="6394" max="6394" width="11.140625" style="209" customWidth="1"/>
    <col min="6395" max="6395" width="9.85546875" style="209" customWidth="1"/>
    <col min="6396" max="6396" width="10.42578125" style="209" customWidth="1"/>
    <col min="6397" max="6397" width="9.42578125" style="209" customWidth="1"/>
    <col min="6398" max="6398" width="10.85546875" style="209" customWidth="1"/>
    <col min="6399" max="6399" width="37.28515625" style="209" customWidth="1"/>
    <col min="6400" max="6400" width="9.85546875" style="209" customWidth="1"/>
    <col min="6401" max="6406" width="11" style="209" customWidth="1"/>
    <col min="6407" max="6407" width="29.28515625" style="209" customWidth="1"/>
    <col min="6408" max="6409" width="33.85546875" style="209" customWidth="1"/>
    <col min="6410" max="6411" width="11" style="209" customWidth="1"/>
    <col min="6412" max="6412" width="23.42578125" style="209" customWidth="1"/>
    <col min="6413" max="6640" width="11" style="209" customWidth="1"/>
    <col min="6641" max="6648" width="8.28515625" style="209"/>
    <col min="6649" max="6649" width="37.28515625" style="209" customWidth="1"/>
    <col min="6650" max="6650" width="11.140625" style="209" customWidth="1"/>
    <col min="6651" max="6651" width="9.85546875" style="209" customWidth="1"/>
    <col min="6652" max="6652" width="10.42578125" style="209" customWidth="1"/>
    <col min="6653" max="6653" width="9.42578125" style="209" customWidth="1"/>
    <col min="6654" max="6654" width="10.85546875" style="209" customWidth="1"/>
    <col min="6655" max="6655" width="37.28515625" style="209" customWidth="1"/>
    <col min="6656" max="6656" width="9.85546875" style="209" customWidth="1"/>
    <col min="6657" max="6662" width="11" style="209" customWidth="1"/>
    <col min="6663" max="6663" width="29.28515625" style="209" customWidth="1"/>
    <col min="6664" max="6665" width="33.85546875" style="209" customWidth="1"/>
    <col min="6666" max="6667" width="11" style="209" customWidth="1"/>
    <col min="6668" max="6668" width="23.42578125" style="209" customWidth="1"/>
    <col min="6669" max="6896" width="11" style="209" customWidth="1"/>
    <col min="6897" max="6904" width="8.28515625" style="209"/>
    <col min="6905" max="6905" width="37.28515625" style="209" customWidth="1"/>
    <col min="6906" max="6906" width="11.140625" style="209" customWidth="1"/>
    <col min="6907" max="6907" width="9.85546875" style="209" customWidth="1"/>
    <col min="6908" max="6908" width="10.42578125" style="209" customWidth="1"/>
    <col min="6909" max="6909" width="9.42578125" style="209" customWidth="1"/>
    <col min="6910" max="6910" width="10.85546875" style="209" customWidth="1"/>
    <col min="6911" max="6911" width="37.28515625" style="209" customWidth="1"/>
    <col min="6912" max="6912" width="9.85546875" style="209" customWidth="1"/>
    <col min="6913" max="6918" width="11" style="209" customWidth="1"/>
    <col min="6919" max="6919" width="29.28515625" style="209" customWidth="1"/>
    <col min="6920" max="6921" width="33.85546875" style="209" customWidth="1"/>
    <col min="6922" max="6923" width="11" style="209" customWidth="1"/>
    <col min="6924" max="6924" width="23.42578125" style="209" customWidth="1"/>
    <col min="6925" max="7152" width="11" style="209" customWidth="1"/>
    <col min="7153" max="7160" width="8.28515625" style="209"/>
    <col min="7161" max="7161" width="37.28515625" style="209" customWidth="1"/>
    <col min="7162" max="7162" width="11.140625" style="209" customWidth="1"/>
    <col min="7163" max="7163" width="9.85546875" style="209" customWidth="1"/>
    <col min="7164" max="7164" width="10.42578125" style="209" customWidth="1"/>
    <col min="7165" max="7165" width="9.42578125" style="209" customWidth="1"/>
    <col min="7166" max="7166" width="10.85546875" style="209" customWidth="1"/>
    <col min="7167" max="7167" width="37.28515625" style="209" customWidth="1"/>
    <col min="7168" max="7168" width="9.85546875" style="209" customWidth="1"/>
    <col min="7169" max="7174" width="11" style="209" customWidth="1"/>
    <col min="7175" max="7175" width="29.28515625" style="209" customWidth="1"/>
    <col min="7176" max="7177" width="33.85546875" style="209" customWidth="1"/>
    <col min="7178" max="7179" width="11" style="209" customWidth="1"/>
    <col min="7180" max="7180" width="23.42578125" style="209" customWidth="1"/>
    <col min="7181" max="7408" width="11" style="209" customWidth="1"/>
    <col min="7409" max="7416" width="8.28515625" style="209"/>
    <col min="7417" max="7417" width="37.28515625" style="209" customWidth="1"/>
    <col min="7418" max="7418" width="11.140625" style="209" customWidth="1"/>
    <col min="7419" max="7419" width="9.85546875" style="209" customWidth="1"/>
    <col min="7420" max="7420" width="10.42578125" style="209" customWidth="1"/>
    <col min="7421" max="7421" width="9.42578125" style="209" customWidth="1"/>
    <col min="7422" max="7422" width="10.85546875" style="209" customWidth="1"/>
    <col min="7423" max="7423" width="37.28515625" style="209" customWidth="1"/>
    <col min="7424" max="7424" width="9.85546875" style="209" customWidth="1"/>
    <col min="7425" max="7430" width="11" style="209" customWidth="1"/>
    <col min="7431" max="7431" width="29.28515625" style="209" customWidth="1"/>
    <col min="7432" max="7433" width="33.85546875" style="209" customWidth="1"/>
    <col min="7434" max="7435" width="11" style="209" customWidth="1"/>
    <col min="7436" max="7436" width="23.42578125" style="209" customWidth="1"/>
    <col min="7437" max="7664" width="11" style="209" customWidth="1"/>
    <col min="7665" max="7672" width="8.28515625" style="209"/>
    <col min="7673" max="7673" width="37.28515625" style="209" customWidth="1"/>
    <col min="7674" max="7674" width="11.140625" style="209" customWidth="1"/>
    <col min="7675" max="7675" width="9.85546875" style="209" customWidth="1"/>
    <col min="7676" max="7676" width="10.42578125" style="209" customWidth="1"/>
    <col min="7677" max="7677" width="9.42578125" style="209" customWidth="1"/>
    <col min="7678" max="7678" width="10.85546875" style="209" customWidth="1"/>
    <col min="7679" max="7679" width="37.28515625" style="209" customWidth="1"/>
    <col min="7680" max="7680" width="9.85546875" style="209" customWidth="1"/>
    <col min="7681" max="7686" width="11" style="209" customWidth="1"/>
    <col min="7687" max="7687" width="29.28515625" style="209" customWidth="1"/>
    <col min="7688" max="7689" width="33.85546875" style="209" customWidth="1"/>
    <col min="7690" max="7691" width="11" style="209" customWidth="1"/>
    <col min="7692" max="7692" width="23.42578125" style="209" customWidth="1"/>
    <col min="7693" max="7920" width="11" style="209" customWidth="1"/>
    <col min="7921" max="7928" width="8.28515625" style="209"/>
    <col min="7929" max="7929" width="37.28515625" style="209" customWidth="1"/>
    <col min="7930" max="7930" width="11.140625" style="209" customWidth="1"/>
    <col min="7931" max="7931" width="9.85546875" style="209" customWidth="1"/>
    <col min="7932" max="7932" width="10.42578125" style="209" customWidth="1"/>
    <col min="7933" max="7933" width="9.42578125" style="209" customWidth="1"/>
    <col min="7934" max="7934" width="10.85546875" style="209" customWidth="1"/>
    <col min="7935" max="7935" width="37.28515625" style="209" customWidth="1"/>
    <col min="7936" max="7936" width="9.85546875" style="209" customWidth="1"/>
    <col min="7937" max="7942" width="11" style="209" customWidth="1"/>
    <col min="7943" max="7943" width="29.28515625" style="209" customWidth="1"/>
    <col min="7944" max="7945" width="33.85546875" style="209" customWidth="1"/>
    <col min="7946" max="7947" width="11" style="209" customWidth="1"/>
    <col min="7948" max="7948" width="23.42578125" style="209" customWidth="1"/>
    <col min="7949" max="8176" width="11" style="209" customWidth="1"/>
    <col min="8177" max="8184" width="8.28515625" style="209"/>
    <col min="8185" max="8185" width="37.28515625" style="209" customWidth="1"/>
    <col min="8186" max="8186" width="11.140625" style="209" customWidth="1"/>
    <col min="8187" max="8187" width="9.85546875" style="209" customWidth="1"/>
    <col min="8188" max="8188" width="10.42578125" style="209" customWidth="1"/>
    <col min="8189" max="8189" width="9.42578125" style="209" customWidth="1"/>
    <col min="8190" max="8190" width="10.85546875" style="209" customWidth="1"/>
    <col min="8191" max="8191" width="37.28515625" style="209" customWidth="1"/>
    <col min="8192" max="8192" width="9.85546875" style="209" customWidth="1"/>
    <col min="8193" max="8198" width="11" style="209" customWidth="1"/>
    <col min="8199" max="8199" width="29.28515625" style="209" customWidth="1"/>
    <col min="8200" max="8201" width="33.85546875" style="209" customWidth="1"/>
    <col min="8202" max="8203" width="11" style="209" customWidth="1"/>
    <col min="8204" max="8204" width="23.42578125" style="209" customWidth="1"/>
    <col min="8205" max="8432" width="11" style="209" customWidth="1"/>
    <col min="8433" max="8440" width="8.28515625" style="209"/>
    <col min="8441" max="8441" width="37.28515625" style="209" customWidth="1"/>
    <col min="8442" max="8442" width="11.140625" style="209" customWidth="1"/>
    <col min="8443" max="8443" width="9.85546875" style="209" customWidth="1"/>
    <col min="8444" max="8444" width="10.42578125" style="209" customWidth="1"/>
    <col min="8445" max="8445" width="9.42578125" style="209" customWidth="1"/>
    <col min="8446" max="8446" width="10.85546875" style="209" customWidth="1"/>
    <col min="8447" max="8447" width="37.28515625" style="209" customWidth="1"/>
    <col min="8448" max="8448" width="9.85546875" style="209" customWidth="1"/>
    <col min="8449" max="8454" width="11" style="209" customWidth="1"/>
    <col min="8455" max="8455" width="29.28515625" style="209" customWidth="1"/>
    <col min="8456" max="8457" width="33.85546875" style="209" customWidth="1"/>
    <col min="8458" max="8459" width="11" style="209" customWidth="1"/>
    <col min="8460" max="8460" width="23.42578125" style="209" customWidth="1"/>
    <col min="8461" max="8688" width="11" style="209" customWidth="1"/>
    <col min="8689" max="8696" width="8.28515625" style="209"/>
    <col min="8697" max="8697" width="37.28515625" style="209" customWidth="1"/>
    <col min="8698" max="8698" width="11.140625" style="209" customWidth="1"/>
    <col min="8699" max="8699" width="9.85546875" style="209" customWidth="1"/>
    <col min="8700" max="8700" width="10.42578125" style="209" customWidth="1"/>
    <col min="8701" max="8701" width="9.42578125" style="209" customWidth="1"/>
    <col min="8702" max="8702" width="10.85546875" style="209" customWidth="1"/>
    <col min="8703" max="8703" width="37.28515625" style="209" customWidth="1"/>
    <col min="8704" max="8704" width="9.85546875" style="209" customWidth="1"/>
    <col min="8705" max="8710" width="11" style="209" customWidth="1"/>
    <col min="8711" max="8711" width="29.28515625" style="209" customWidth="1"/>
    <col min="8712" max="8713" width="33.85546875" style="209" customWidth="1"/>
    <col min="8714" max="8715" width="11" style="209" customWidth="1"/>
    <col min="8716" max="8716" width="23.42578125" style="209" customWidth="1"/>
    <col min="8717" max="8944" width="11" style="209" customWidth="1"/>
    <col min="8945" max="8952" width="8.28515625" style="209"/>
    <col min="8953" max="8953" width="37.28515625" style="209" customWidth="1"/>
    <col min="8954" max="8954" width="11.140625" style="209" customWidth="1"/>
    <col min="8955" max="8955" width="9.85546875" style="209" customWidth="1"/>
    <col min="8956" max="8956" width="10.42578125" style="209" customWidth="1"/>
    <col min="8957" max="8957" width="9.42578125" style="209" customWidth="1"/>
    <col min="8958" max="8958" width="10.85546875" style="209" customWidth="1"/>
    <col min="8959" max="8959" width="37.28515625" style="209" customWidth="1"/>
    <col min="8960" max="8960" width="9.85546875" style="209" customWidth="1"/>
    <col min="8961" max="8966" width="11" style="209" customWidth="1"/>
    <col min="8967" max="8967" width="29.28515625" style="209" customWidth="1"/>
    <col min="8968" max="8969" width="33.85546875" style="209" customWidth="1"/>
    <col min="8970" max="8971" width="11" style="209" customWidth="1"/>
    <col min="8972" max="8972" width="23.42578125" style="209" customWidth="1"/>
    <col min="8973" max="9200" width="11" style="209" customWidth="1"/>
    <col min="9201" max="9208" width="8.28515625" style="209"/>
    <col min="9209" max="9209" width="37.28515625" style="209" customWidth="1"/>
    <col min="9210" max="9210" width="11.140625" style="209" customWidth="1"/>
    <col min="9211" max="9211" width="9.85546875" style="209" customWidth="1"/>
    <col min="9212" max="9212" width="10.42578125" style="209" customWidth="1"/>
    <col min="9213" max="9213" width="9.42578125" style="209" customWidth="1"/>
    <col min="9214" max="9214" width="10.85546875" style="209" customWidth="1"/>
    <col min="9215" max="9215" width="37.28515625" style="209" customWidth="1"/>
    <col min="9216" max="9216" width="9.85546875" style="209" customWidth="1"/>
    <col min="9217" max="9222" width="11" style="209" customWidth="1"/>
    <col min="9223" max="9223" width="29.28515625" style="209" customWidth="1"/>
    <col min="9224" max="9225" width="33.85546875" style="209" customWidth="1"/>
    <col min="9226" max="9227" width="11" style="209" customWidth="1"/>
    <col min="9228" max="9228" width="23.42578125" style="209" customWidth="1"/>
    <col min="9229" max="9456" width="11" style="209" customWidth="1"/>
    <col min="9457" max="9464" width="8.28515625" style="209"/>
    <col min="9465" max="9465" width="37.28515625" style="209" customWidth="1"/>
    <col min="9466" max="9466" width="11.140625" style="209" customWidth="1"/>
    <col min="9467" max="9467" width="9.85546875" style="209" customWidth="1"/>
    <col min="9468" max="9468" width="10.42578125" style="209" customWidth="1"/>
    <col min="9469" max="9469" width="9.42578125" style="209" customWidth="1"/>
    <col min="9470" max="9470" width="10.85546875" style="209" customWidth="1"/>
    <col min="9471" max="9471" width="37.28515625" style="209" customWidth="1"/>
    <col min="9472" max="9472" width="9.85546875" style="209" customWidth="1"/>
    <col min="9473" max="9478" width="11" style="209" customWidth="1"/>
    <col min="9479" max="9479" width="29.28515625" style="209" customWidth="1"/>
    <col min="9480" max="9481" width="33.85546875" style="209" customWidth="1"/>
    <col min="9482" max="9483" width="11" style="209" customWidth="1"/>
    <col min="9484" max="9484" width="23.42578125" style="209" customWidth="1"/>
    <col min="9485" max="9712" width="11" style="209" customWidth="1"/>
    <col min="9713" max="9720" width="8.28515625" style="209"/>
    <col min="9721" max="9721" width="37.28515625" style="209" customWidth="1"/>
    <col min="9722" max="9722" width="11.140625" style="209" customWidth="1"/>
    <col min="9723" max="9723" width="9.85546875" style="209" customWidth="1"/>
    <col min="9724" max="9724" width="10.42578125" style="209" customWidth="1"/>
    <col min="9725" max="9725" width="9.42578125" style="209" customWidth="1"/>
    <col min="9726" max="9726" width="10.85546875" style="209" customWidth="1"/>
    <col min="9727" max="9727" width="37.28515625" style="209" customWidth="1"/>
    <col min="9728" max="9728" width="9.85546875" style="209" customWidth="1"/>
    <col min="9729" max="9734" width="11" style="209" customWidth="1"/>
    <col min="9735" max="9735" width="29.28515625" style="209" customWidth="1"/>
    <col min="9736" max="9737" width="33.85546875" style="209" customWidth="1"/>
    <col min="9738" max="9739" width="11" style="209" customWidth="1"/>
    <col min="9740" max="9740" width="23.42578125" style="209" customWidth="1"/>
    <col min="9741" max="9968" width="11" style="209" customWidth="1"/>
    <col min="9969" max="9976" width="8.28515625" style="209"/>
    <col min="9977" max="9977" width="37.28515625" style="209" customWidth="1"/>
    <col min="9978" max="9978" width="11.140625" style="209" customWidth="1"/>
    <col min="9979" max="9979" width="9.85546875" style="209" customWidth="1"/>
    <col min="9980" max="9980" width="10.42578125" style="209" customWidth="1"/>
    <col min="9981" max="9981" width="9.42578125" style="209" customWidth="1"/>
    <col min="9982" max="9982" width="10.85546875" style="209" customWidth="1"/>
    <col min="9983" max="9983" width="37.28515625" style="209" customWidth="1"/>
    <col min="9984" max="9984" width="9.85546875" style="209" customWidth="1"/>
    <col min="9985" max="9990" width="11" style="209" customWidth="1"/>
    <col min="9991" max="9991" width="29.28515625" style="209" customWidth="1"/>
    <col min="9992" max="9993" width="33.85546875" style="209" customWidth="1"/>
    <col min="9994" max="9995" width="11" style="209" customWidth="1"/>
    <col min="9996" max="9996" width="23.42578125" style="209" customWidth="1"/>
    <col min="9997" max="10224" width="11" style="209" customWidth="1"/>
    <col min="10225" max="10232" width="8.28515625" style="209"/>
    <col min="10233" max="10233" width="37.28515625" style="209" customWidth="1"/>
    <col min="10234" max="10234" width="11.140625" style="209" customWidth="1"/>
    <col min="10235" max="10235" width="9.85546875" style="209" customWidth="1"/>
    <col min="10236" max="10236" width="10.42578125" style="209" customWidth="1"/>
    <col min="10237" max="10237" width="9.42578125" style="209" customWidth="1"/>
    <col min="10238" max="10238" width="10.85546875" style="209" customWidth="1"/>
    <col min="10239" max="10239" width="37.28515625" style="209" customWidth="1"/>
    <col min="10240" max="10240" width="9.85546875" style="209" customWidth="1"/>
    <col min="10241" max="10246" width="11" style="209" customWidth="1"/>
    <col min="10247" max="10247" width="29.28515625" style="209" customWidth="1"/>
    <col min="10248" max="10249" width="33.85546875" style="209" customWidth="1"/>
    <col min="10250" max="10251" width="11" style="209" customWidth="1"/>
    <col min="10252" max="10252" width="23.42578125" style="209" customWidth="1"/>
    <col min="10253" max="10480" width="11" style="209" customWidth="1"/>
    <col min="10481" max="10488" width="8.28515625" style="209"/>
    <col min="10489" max="10489" width="37.28515625" style="209" customWidth="1"/>
    <col min="10490" max="10490" width="11.140625" style="209" customWidth="1"/>
    <col min="10491" max="10491" width="9.85546875" style="209" customWidth="1"/>
    <col min="10492" max="10492" width="10.42578125" style="209" customWidth="1"/>
    <col min="10493" max="10493" width="9.42578125" style="209" customWidth="1"/>
    <col min="10494" max="10494" width="10.85546875" style="209" customWidth="1"/>
    <col min="10495" max="10495" width="37.28515625" style="209" customWidth="1"/>
    <col min="10496" max="10496" width="9.85546875" style="209" customWidth="1"/>
    <col min="10497" max="10502" width="11" style="209" customWidth="1"/>
    <col min="10503" max="10503" width="29.28515625" style="209" customWidth="1"/>
    <col min="10504" max="10505" width="33.85546875" style="209" customWidth="1"/>
    <col min="10506" max="10507" width="11" style="209" customWidth="1"/>
    <col min="10508" max="10508" width="23.42578125" style="209" customWidth="1"/>
    <col min="10509" max="10736" width="11" style="209" customWidth="1"/>
    <col min="10737" max="10744" width="8.28515625" style="209"/>
    <col min="10745" max="10745" width="37.28515625" style="209" customWidth="1"/>
    <col min="10746" max="10746" width="11.140625" style="209" customWidth="1"/>
    <col min="10747" max="10747" width="9.85546875" style="209" customWidth="1"/>
    <col min="10748" max="10748" width="10.42578125" style="209" customWidth="1"/>
    <col min="10749" max="10749" width="9.42578125" style="209" customWidth="1"/>
    <col min="10750" max="10750" width="10.85546875" style="209" customWidth="1"/>
    <col min="10751" max="10751" width="37.28515625" style="209" customWidth="1"/>
    <col min="10752" max="10752" width="9.85546875" style="209" customWidth="1"/>
    <col min="10753" max="10758" width="11" style="209" customWidth="1"/>
    <col min="10759" max="10759" width="29.28515625" style="209" customWidth="1"/>
    <col min="10760" max="10761" width="33.85546875" style="209" customWidth="1"/>
    <col min="10762" max="10763" width="11" style="209" customWidth="1"/>
    <col min="10764" max="10764" width="23.42578125" style="209" customWidth="1"/>
    <col min="10765" max="10992" width="11" style="209" customWidth="1"/>
    <col min="10993" max="11000" width="8.28515625" style="209"/>
    <col min="11001" max="11001" width="37.28515625" style="209" customWidth="1"/>
    <col min="11002" max="11002" width="11.140625" style="209" customWidth="1"/>
    <col min="11003" max="11003" width="9.85546875" style="209" customWidth="1"/>
    <col min="11004" max="11004" width="10.42578125" style="209" customWidth="1"/>
    <col min="11005" max="11005" width="9.42578125" style="209" customWidth="1"/>
    <col min="11006" max="11006" width="10.85546875" style="209" customWidth="1"/>
    <col min="11007" max="11007" width="37.28515625" style="209" customWidth="1"/>
    <col min="11008" max="11008" width="9.85546875" style="209" customWidth="1"/>
    <col min="11009" max="11014" width="11" style="209" customWidth="1"/>
    <col min="11015" max="11015" width="29.28515625" style="209" customWidth="1"/>
    <col min="11016" max="11017" width="33.85546875" style="209" customWidth="1"/>
    <col min="11018" max="11019" width="11" style="209" customWidth="1"/>
    <col min="11020" max="11020" width="23.42578125" style="209" customWidth="1"/>
    <col min="11021" max="11248" width="11" style="209" customWidth="1"/>
    <col min="11249" max="11256" width="8.28515625" style="209"/>
    <col min="11257" max="11257" width="37.28515625" style="209" customWidth="1"/>
    <col min="11258" max="11258" width="11.140625" style="209" customWidth="1"/>
    <col min="11259" max="11259" width="9.85546875" style="209" customWidth="1"/>
    <col min="11260" max="11260" width="10.42578125" style="209" customWidth="1"/>
    <col min="11261" max="11261" width="9.42578125" style="209" customWidth="1"/>
    <col min="11262" max="11262" width="10.85546875" style="209" customWidth="1"/>
    <col min="11263" max="11263" width="37.28515625" style="209" customWidth="1"/>
    <col min="11264" max="11264" width="9.85546875" style="209" customWidth="1"/>
    <col min="11265" max="11270" width="11" style="209" customWidth="1"/>
    <col min="11271" max="11271" width="29.28515625" style="209" customWidth="1"/>
    <col min="11272" max="11273" width="33.85546875" style="209" customWidth="1"/>
    <col min="11274" max="11275" width="11" style="209" customWidth="1"/>
    <col min="11276" max="11276" width="23.42578125" style="209" customWidth="1"/>
    <col min="11277" max="11504" width="11" style="209" customWidth="1"/>
    <col min="11505" max="11512" width="8.28515625" style="209"/>
    <col min="11513" max="11513" width="37.28515625" style="209" customWidth="1"/>
    <col min="11514" max="11514" width="11.140625" style="209" customWidth="1"/>
    <col min="11515" max="11515" width="9.85546875" style="209" customWidth="1"/>
    <col min="11516" max="11516" width="10.42578125" style="209" customWidth="1"/>
    <col min="11517" max="11517" width="9.42578125" style="209" customWidth="1"/>
    <col min="11518" max="11518" width="10.85546875" style="209" customWidth="1"/>
    <col min="11519" max="11519" width="37.28515625" style="209" customWidth="1"/>
    <col min="11520" max="11520" width="9.85546875" style="209" customWidth="1"/>
    <col min="11521" max="11526" width="11" style="209" customWidth="1"/>
    <col min="11527" max="11527" width="29.28515625" style="209" customWidth="1"/>
    <col min="11528" max="11529" width="33.85546875" style="209" customWidth="1"/>
    <col min="11530" max="11531" width="11" style="209" customWidth="1"/>
    <col min="11532" max="11532" width="23.42578125" style="209" customWidth="1"/>
    <col min="11533" max="11760" width="11" style="209" customWidth="1"/>
    <col min="11761" max="11768" width="8.28515625" style="209"/>
    <col min="11769" max="11769" width="37.28515625" style="209" customWidth="1"/>
    <col min="11770" max="11770" width="11.140625" style="209" customWidth="1"/>
    <col min="11771" max="11771" width="9.85546875" style="209" customWidth="1"/>
    <col min="11772" max="11772" width="10.42578125" style="209" customWidth="1"/>
    <col min="11773" max="11773" width="9.42578125" style="209" customWidth="1"/>
    <col min="11774" max="11774" width="10.85546875" style="209" customWidth="1"/>
    <col min="11775" max="11775" width="37.28515625" style="209" customWidth="1"/>
    <col min="11776" max="11776" width="9.85546875" style="209" customWidth="1"/>
    <col min="11777" max="11782" width="11" style="209" customWidth="1"/>
    <col min="11783" max="11783" width="29.28515625" style="209" customWidth="1"/>
    <col min="11784" max="11785" width="33.85546875" style="209" customWidth="1"/>
    <col min="11786" max="11787" width="11" style="209" customWidth="1"/>
    <col min="11788" max="11788" width="23.42578125" style="209" customWidth="1"/>
    <col min="11789" max="12016" width="11" style="209" customWidth="1"/>
    <col min="12017" max="12024" width="8.28515625" style="209"/>
    <col min="12025" max="12025" width="37.28515625" style="209" customWidth="1"/>
    <col min="12026" max="12026" width="11.140625" style="209" customWidth="1"/>
    <col min="12027" max="12027" width="9.85546875" style="209" customWidth="1"/>
    <col min="12028" max="12028" width="10.42578125" style="209" customWidth="1"/>
    <col min="12029" max="12029" width="9.42578125" style="209" customWidth="1"/>
    <col min="12030" max="12030" width="10.85546875" style="209" customWidth="1"/>
    <col min="12031" max="12031" width="37.28515625" style="209" customWidth="1"/>
    <col min="12032" max="12032" width="9.85546875" style="209" customWidth="1"/>
    <col min="12033" max="12038" width="11" style="209" customWidth="1"/>
    <col min="12039" max="12039" width="29.28515625" style="209" customWidth="1"/>
    <col min="12040" max="12041" width="33.85546875" style="209" customWidth="1"/>
    <col min="12042" max="12043" width="11" style="209" customWidth="1"/>
    <col min="12044" max="12044" width="23.42578125" style="209" customWidth="1"/>
    <col min="12045" max="12272" width="11" style="209" customWidth="1"/>
    <col min="12273" max="12280" width="8.28515625" style="209"/>
    <col min="12281" max="12281" width="37.28515625" style="209" customWidth="1"/>
    <col min="12282" max="12282" width="11.140625" style="209" customWidth="1"/>
    <col min="12283" max="12283" width="9.85546875" style="209" customWidth="1"/>
    <col min="12284" max="12284" width="10.42578125" style="209" customWidth="1"/>
    <col min="12285" max="12285" width="9.42578125" style="209" customWidth="1"/>
    <col min="12286" max="12286" width="10.85546875" style="209" customWidth="1"/>
    <col min="12287" max="12287" width="37.28515625" style="209" customWidth="1"/>
    <col min="12288" max="12288" width="9.85546875" style="209" customWidth="1"/>
    <col min="12289" max="12294" width="11" style="209" customWidth="1"/>
    <col min="12295" max="12295" width="29.28515625" style="209" customWidth="1"/>
    <col min="12296" max="12297" width="33.85546875" style="209" customWidth="1"/>
    <col min="12298" max="12299" width="11" style="209" customWidth="1"/>
    <col min="12300" max="12300" width="23.42578125" style="209" customWidth="1"/>
    <col min="12301" max="12528" width="11" style="209" customWidth="1"/>
    <col min="12529" max="12536" width="8.28515625" style="209"/>
    <col min="12537" max="12537" width="37.28515625" style="209" customWidth="1"/>
    <col min="12538" max="12538" width="11.140625" style="209" customWidth="1"/>
    <col min="12539" max="12539" width="9.85546875" style="209" customWidth="1"/>
    <col min="12540" max="12540" width="10.42578125" style="209" customWidth="1"/>
    <col min="12541" max="12541" width="9.42578125" style="209" customWidth="1"/>
    <col min="12542" max="12542" width="10.85546875" style="209" customWidth="1"/>
    <col min="12543" max="12543" width="37.28515625" style="209" customWidth="1"/>
    <col min="12544" max="12544" width="9.85546875" style="209" customWidth="1"/>
    <col min="12545" max="12550" width="11" style="209" customWidth="1"/>
    <col min="12551" max="12551" width="29.28515625" style="209" customWidth="1"/>
    <col min="12552" max="12553" width="33.85546875" style="209" customWidth="1"/>
    <col min="12554" max="12555" width="11" style="209" customWidth="1"/>
    <col min="12556" max="12556" width="23.42578125" style="209" customWidth="1"/>
    <col min="12557" max="12784" width="11" style="209" customWidth="1"/>
    <col min="12785" max="12792" width="8.28515625" style="209"/>
    <col min="12793" max="12793" width="37.28515625" style="209" customWidth="1"/>
    <col min="12794" max="12794" width="11.140625" style="209" customWidth="1"/>
    <col min="12795" max="12795" width="9.85546875" style="209" customWidth="1"/>
    <col min="12796" max="12796" width="10.42578125" style="209" customWidth="1"/>
    <col min="12797" max="12797" width="9.42578125" style="209" customWidth="1"/>
    <col min="12798" max="12798" width="10.85546875" style="209" customWidth="1"/>
    <col min="12799" max="12799" width="37.28515625" style="209" customWidth="1"/>
    <col min="12800" max="12800" width="9.85546875" style="209" customWidth="1"/>
    <col min="12801" max="12806" width="11" style="209" customWidth="1"/>
    <col min="12807" max="12807" width="29.28515625" style="209" customWidth="1"/>
    <col min="12808" max="12809" width="33.85546875" style="209" customWidth="1"/>
    <col min="12810" max="12811" width="11" style="209" customWidth="1"/>
    <col min="12812" max="12812" width="23.42578125" style="209" customWidth="1"/>
    <col min="12813" max="13040" width="11" style="209" customWidth="1"/>
    <col min="13041" max="13048" width="8.28515625" style="209"/>
    <col min="13049" max="13049" width="37.28515625" style="209" customWidth="1"/>
    <col min="13050" max="13050" width="11.140625" style="209" customWidth="1"/>
    <col min="13051" max="13051" width="9.85546875" style="209" customWidth="1"/>
    <col min="13052" max="13052" width="10.42578125" style="209" customWidth="1"/>
    <col min="13053" max="13053" width="9.42578125" style="209" customWidth="1"/>
    <col min="13054" max="13054" width="10.85546875" style="209" customWidth="1"/>
    <col min="13055" max="13055" width="37.28515625" style="209" customWidth="1"/>
    <col min="13056" max="13056" width="9.85546875" style="209" customWidth="1"/>
    <col min="13057" max="13062" width="11" style="209" customWidth="1"/>
    <col min="13063" max="13063" width="29.28515625" style="209" customWidth="1"/>
    <col min="13064" max="13065" width="33.85546875" style="209" customWidth="1"/>
    <col min="13066" max="13067" width="11" style="209" customWidth="1"/>
    <col min="13068" max="13068" width="23.42578125" style="209" customWidth="1"/>
    <col min="13069" max="13296" width="11" style="209" customWidth="1"/>
    <col min="13297" max="13304" width="8.28515625" style="209"/>
    <col min="13305" max="13305" width="37.28515625" style="209" customWidth="1"/>
    <col min="13306" max="13306" width="11.140625" style="209" customWidth="1"/>
    <col min="13307" max="13307" width="9.85546875" style="209" customWidth="1"/>
    <col min="13308" max="13308" width="10.42578125" style="209" customWidth="1"/>
    <col min="13309" max="13309" width="9.42578125" style="209" customWidth="1"/>
    <col min="13310" max="13310" width="10.85546875" style="209" customWidth="1"/>
    <col min="13311" max="13311" width="37.28515625" style="209" customWidth="1"/>
    <col min="13312" max="13312" width="9.85546875" style="209" customWidth="1"/>
    <col min="13313" max="13318" width="11" style="209" customWidth="1"/>
    <col min="13319" max="13319" width="29.28515625" style="209" customWidth="1"/>
    <col min="13320" max="13321" width="33.85546875" style="209" customWidth="1"/>
    <col min="13322" max="13323" width="11" style="209" customWidth="1"/>
    <col min="13324" max="13324" width="23.42578125" style="209" customWidth="1"/>
    <col min="13325" max="13552" width="11" style="209" customWidth="1"/>
    <col min="13553" max="13560" width="8.28515625" style="209"/>
    <col min="13561" max="13561" width="37.28515625" style="209" customWidth="1"/>
    <col min="13562" max="13562" width="11.140625" style="209" customWidth="1"/>
    <col min="13563" max="13563" width="9.85546875" style="209" customWidth="1"/>
    <col min="13564" max="13564" width="10.42578125" style="209" customWidth="1"/>
    <col min="13565" max="13565" width="9.42578125" style="209" customWidth="1"/>
    <col min="13566" max="13566" width="10.85546875" style="209" customWidth="1"/>
    <col min="13567" max="13567" width="37.28515625" style="209" customWidth="1"/>
    <col min="13568" max="13568" width="9.85546875" style="209" customWidth="1"/>
    <col min="13569" max="13574" width="11" style="209" customWidth="1"/>
    <col min="13575" max="13575" width="29.28515625" style="209" customWidth="1"/>
    <col min="13576" max="13577" width="33.85546875" style="209" customWidth="1"/>
    <col min="13578" max="13579" width="11" style="209" customWidth="1"/>
    <col min="13580" max="13580" width="23.42578125" style="209" customWidth="1"/>
    <col min="13581" max="13808" width="11" style="209" customWidth="1"/>
    <col min="13809" max="13816" width="8.28515625" style="209"/>
    <col min="13817" max="13817" width="37.28515625" style="209" customWidth="1"/>
    <col min="13818" max="13818" width="11.140625" style="209" customWidth="1"/>
    <col min="13819" max="13819" width="9.85546875" style="209" customWidth="1"/>
    <col min="13820" max="13820" width="10.42578125" style="209" customWidth="1"/>
    <col min="13821" max="13821" width="9.42578125" style="209" customWidth="1"/>
    <col min="13822" max="13822" width="10.85546875" style="209" customWidth="1"/>
    <col min="13823" max="13823" width="37.28515625" style="209" customWidth="1"/>
    <col min="13824" max="13824" width="9.85546875" style="209" customWidth="1"/>
    <col min="13825" max="13830" width="11" style="209" customWidth="1"/>
    <col min="13831" max="13831" width="29.28515625" style="209" customWidth="1"/>
    <col min="13832" max="13833" width="33.85546875" style="209" customWidth="1"/>
    <col min="13834" max="13835" width="11" style="209" customWidth="1"/>
    <col min="13836" max="13836" width="23.42578125" style="209" customWidth="1"/>
    <col min="13837" max="14064" width="11" style="209" customWidth="1"/>
    <col min="14065" max="14072" width="8.28515625" style="209"/>
    <col min="14073" max="14073" width="37.28515625" style="209" customWidth="1"/>
    <col min="14074" max="14074" width="11.140625" style="209" customWidth="1"/>
    <col min="14075" max="14075" width="9.85546875" style="209" customWidth="1"/>
    <col min="14076" max="14076" width="10.42578125" style="209" customWidth="1"/>
    <col min="14077" max="14077" width="9.42578125" style="209" customWidth="1"/>
    <col min="14078" max="14078" width="10.85546875" style="209" customWidth="1"/>
    <col min="14079" max="14079" width="37.28515625" style="209" customWidth="1"/>
    <col min="14080" max="14080" width="9.85546875" style="209" customWidth="1"/>
    <col min="14081" max="14086" width="11" style="209" customWidth="1"/>
    <col min="14087" max="14087" width="29.28515625" style="209" customWidth="1"/>
    <col min="14088" max="14089" width="33.85546875" style="209" customWidth="1"/>
    <col min="14090" max="14091" width="11" style="209" customWidth="1"/>
    <col min="14092" max="14092" width="23.42578125" style="209" customWidth="1"/>
    <col min="14093" max="14320" width="11" style="209" customWidth="1"/>
    <col min="14321" max="14328" width="8.28515625" style="209"/>
    <col min="14329" max="14329" width="37.28515625" style="209" customWidth="1"/>
    <col min="14330" max="14330" width="11.140625" style="209" customWidth="1"/>
    <col min="14331" max="14331" width="9.85546875" style="209" customWidth="1"/>
    <col min="14332" max="14332" width="10.42578125" style="209" customWidth="1"/>
    <col min="14333" max="14333" width="9.42578125" style="209" customWidth="1"/>
    <col min="14334" max="14334" width="10.85546875" style="209" customWidth="1"/>
    <col min="14335" max="14335" width="37.28515625" style="209" customWidth="1"/>
    <col min="14336" max="14336" width="9.85546875" style="209" customWidth="1"/>
    <col min="14337" max="14342" width="11" style="209" customWidth="1"/>
    <col min="14343" max="14343" width="29.28515625" style="209" customWidth="1"/>
    <col min="14344" max="14345" width="33.85546875" style="209" customWidth="1"/>
    <col min="14346" max="14347" width="11" style="209" customWidth="1"/>
    <col min="14348" max="14348" width="23.42578125" style="209" customWidth="1"/>
    <col min="14349" max="14576" width="11" style="209" customWidth="1"/>
    <col min="14577" max="14584" width="8.28515625" style="209"/>
    <col min="14585" max="14585" width="37.28515625" style="209" customWidth="1"/>
    <col min="14586" max="14586" width="11.140625" style="209" customWidth="1"/>
    <col min="14587" max="14587" width="9.85546875" style="209" customWidth="1"/>
    <col min="14588" max="14588" width="10.42578125" style="209" customWidth="1"/>
    <col min="14589" max="14589" width="9.42578125" style="209" customWidth="1"/>
    <col min="14590" max="14590" width="10.85546875" style="209" customWidth="1"/>
    <col min="14591" max="14591" width="37.28515625" style="209" customWidth="1"/>
    <col min="14592" max="14592" width="9.85546875" style="209" customWidth="1"/>
    <col min="14593" max="14598" width="11" style="209" customWidth="1"/>
    <col min="14599" max="14599" width="29.28515625" style="209" customWidth="1"/>
    <col min="14600" max="14601" width="33.85546875" style="209" customWidth="1"/>
    <col min="14602" max="14603" width="11" style="209" customWidth="1"/>
    <col min="14604" max="14604" width="23.42578125" style="209" customWidth="1"/>
    <col min="14605" max="14832" width="11" style="209" customWidth="1"/>
    <col min="14833" max="14840" width="8.28515625" style="209"/>
    <col min="14841" max="14841" width="37.28515625" style="209" customWidth="1"/>
    <col min="14842" max="14842" width="11.140625" style="209" customWidth="1"/>
    <col min="14843" max="14843" width="9.85546875" style="209" customWidth="1"/>
    <col min="14844" max="14844" width="10.42578125" style="209" customWidth="1"/>
    <col min="14845" max="14845" width="9.42578125" style="209" customWidth="1"/>
    <col min="14846" max="14846" width="10.85546875" style="209" customWidth="1"/>
    <col min="14847" max="14847" width="37.28515625" style="209" customWidth="1"/>
    <col min="14848" max="14848" width="9.85546875" style="209" customWidth="1"/>
    <col min="14849" max="14854" width="11" style="209" customWidth="1"/>
    <col min="14855" max="14855" width="29.28515625" style="209" customWidth="1"/>
    <col min="14856" max="14857" width="33.85546875" style="209" customWidth="1"/>
    <col min="14858" max="14859" width="11" style="209" customWidth="1"/>
    <col min="14860" max="14860" width="23.42578125" style="209" customWidth="1"/>
    <col min="14861" max="15088" width="11" style="209" customWidth="1"/>
    <col min="15089" max="15096" width="8.28515625" style="209"/>
    <col min="15097" max="15097" width="37.28515625" style="209" customWidth="1"/>
    <col min="15098" max="15098" width="11.140625" style="209" customWidth="1"/>
    <col min="15099" max="15099" width="9.85546875" style="209" customWidth="1"/>
    <col min="15100" max="15100" width="10.42578125" style="209" customWidth="1"/>
    <col min="15101" max="15101" width="9.42578125" style="209" customWidth="1"/>
    <col min="15102" max="15102" width="10.85546875" style="209" customWidth="1"/>
    <col min="15103" max="15103" width="37.28515625" style="209" customWidth="1"/>
    <col min="15104" max="15104" width="9.85546875" style="209" customWidth="1"/>
    <col min="15105" max="15110" width="11" style="209" customWidth="1"/>
    <col min="15111" max="15111" width="29.28515625" style="209" customWidth="1"/>
    <col min="15112" max="15113" width="33.85546875" style="209" customWidth="1"/>
    <col min="15114" max="15115" width="11" style="209" customWidth="1"/>
    <col min="15116" max="15116" width="23.42578125" style="209" customWidth="1"/>
    <col min="15117" max="15344" width="11" style="209" customWidth="1"/>
    <col min="15345" max="15352" width="8.28515625" style="209"/>
    <col min="15353" max="15353" width="37.28515625" style="209" customWidth="1"/>
    <col min="15354" max="15354" width="11.140625" style="209" customWidth="1"/>
    <col min="15355" max="15355" width="9.85546875" style="209" customWidth="1"/>
    <col min="15356" max="15356" width="10.42578125" style="209" customWidth="1"/>
    <col min="15357" max="15357" width="9.42578125" style="209" customWidth="1"/>
    <col min="15358" max="15358" width="10.85546875" style="209" customWidth="1"/>
    <col min="15359" max="15359" width="37.28515625" style="209" customWidth="1"/>
    <col min="15360" max="15360" width="9.85546875" style="209" customWidth="1"/>
    <col min="15361" max="15366" width="11" style="209" customWidth="1"/>
    <col min="15367" max="15367" width="29.28515625" style="209" customWidth="1"/>
    <col min="15368" max="15369" width="33.85546875" style="209" customWidth="1"/>
    <col min="15370" max="15371" width="11" style="209" customWidth="1"/>
    <col min="15372" max="15372" width="23.42578125" style="209" customWidth="1"/>
    <col min="15373" max="15600" width="11" style="209" customWidth="1"/>
    <col min="15601" max="15608" width="8.28515625" style="209"/>
    <col min="15609" max="15609" width="37.28515625" style="209" customWidth="1"/>
    <col min="15610" max="15610" width="11.140625" style="209" customWidth="1"/>
    <col min="15611" max="15611" width="9.85546875" style="209" customWidth="1"/>
    <col min="15612" max="15612" width="10.42578125" style="209" customWidth="1"/>
    <col min="15613" max="15613" width="9.42578125" style="209" customWidth="1"/>
    <col min="15614" max="15614" width="10.85546875" style="209" customWidth="1"/>
    <col min="15615" max="15615" width="37.28515625" style="209" customWidth="1"/>
    <col min="15616" max="15616" width="9.85546875" style="209" customWidth="1"/>
    <col min="15617" max="15622" width="11" style="209" customWidth="1"/>
    <col min="15623" max="15623" width="29.28515625" style="209" customWidth="1"/>
    <col min="15624" max="15625" width="33.85546875" style="209" customWidth="1"/>
    <col min="15626" max="15627" width="11" style="209" customWidth="1"/>
    <col min="15628" max="15628" width="23.42578125" style="209" customWidth="1"/>
    <col min="15629" max="15856" width="11" style="209" customWidth="1"/>
    <col min="15857" max="15864" width="8.28515625" style="209"/>
    <col min="15865" max="15865" width="37.28515625" style="209" customWidth="1"/>
    <col min="15866" max="15866" width="11.140625" style="209" customWidth="1"/>
    <col min="15867" max="15867" width="9.85546875" style="209" customWidth="1"/>
    <col min="15868" max="15868" width="10.42578125" style="209" customWidth="1"/>
    <col min="15869" max="15869" width="9.42578125" style="209" customWidth="1"/>
    <col min="15870" max="15870" width="10.85546875" style="209" customWidth="1"/>
    <col min="15871" max="15871" width="37.28515625" style="209" customWidth="1"/>
    <col min="15872" max="15872" width="9.85546875" style="209" customWidth="1"/>
    <col min="15873" max="15878" width="11" style="209" customWidth="1"/>
    <col min="15879" max="15879" width="29.28515625" style="209" customWidth="1"/>
    <col min="15880" max="15881" width="33.85546875" style="209" customWidth="1"/>
    <col min="15882" max="15883" width="11" style="209" customWidth="1"/>
    <col min="15884" max="15884" width="23.42578125" style="209" customWidth="1"/>
    <col min="15885" max="16112" width="11" style="209" customWidth="1"/>
    <col min="16113" max="16120" width="8.28515625" style="209"/>
    <col min="16121" max="16121" width="37.28515625" style="209" customWidth="1"/>
    <col min="16122" max="16122" width="11.140625" style="209" customWidth="1"/>
    <col min="16123" max="16123" width="9.85546875" style="209" customWidth="1"/>
    <col min="16124" max="16124" width="10.42578125" style="209" customWidth="1"/>
    <col min="16125" max="16125" width="9.42578125" style="209" customWidth="1"/>
    <col min="16126" max="16126" width="10.85546875" style="209" customWidth="1"/>
    <col min="16127" max="16127" width="37.28515625" style="209" customWidth="1"/>
    <col min="16128" max="16128" width="9.85546875" style="209" customWidth="1"/>
    <col min="16129" max="16134" width="11" style="209" customWidth="1"/>
    <col min="16135" max="16135" width="29.28515625" style="209" customWidth="1"/>
    <col min="16136" max="16137" width="33.85546875" style="209" customWidth="1"/>
    <col min="16138" max="16139" width="11" style="209" customWidth="1"/>
    <col min="16140" max="16140" width="23.42578125" style="209" customWidth="1"/>
    <col min="16141" max="16368" width="11" style="209" customWidth="1"/>
    <col min="16369" max="16384" width="8.28515625" style="209"/>
  </cols>
  <sheetData>
    <row r="1" spans="1:12" s="274" customFormat="1" ht="24.75" customHeight="1">
      <c r="A1" s="207" t="s">
        <v>0</v>
      </c>
      <c r="B1" s="207"/>
      <c r="C1" s="207"/>
      <c r="D1" s="275"/>
      <c r="H1" s="208" t="s">
        <v>329</v>
      </c>
    </row>
    <row r="2" spans="1:12" ht="18.95" customHeight="1">
      <c r="G2" s="209" t="s">
        <v>208</v>
      </c>
    </row>
    <row r="3" spans="1:12" s="652" customFormat="1" ht="18.95" customHeight="1">
      <c r="A3" s="765" t="s">
        <v>665</v>
      </c>
      <c r="B3" s="765"/>
      <c r="C3" s="765"/>
      <c r="D3" s="771"/>
      <c r="E3" s="770"/>
      <c r="F3" s="769"/>
      <c r="G3" s="1087" t="s">
        <v>876</v>
      </c>
      <c r="H3" s="1087"/>
    </row>
    <row r="4" spans="1:12" ht="18.95" customHeight="1">
      <c r="A4" s="765" t="s">
        <v>569</v>
      </c>
      <c r="B4" s="765"/>
      <c r="C4" s="765"/>
      <c r="D4" s="768"/>
      <c r="E4" s="769"/>
      <c r="F4" s="770"/>
      <c r="G4" s="1086" t="s">
        <v>570</v>
      </c>
      <c r="H4" s="1086"/>
    </row>
    <row r="5" spans="1:12" ht="18.95" customHeight="1">
      <c r="A5" s="765" t="s">
        <v>934</v>
      </c>
      <c r="B5" s="765"/>
      <c r="C5" s="765"/>
      <c r="D5" s="769"/>
      <c r="E5" s="769"/>
      <c r="F5" s="1086" t="s">
        <v>933</v>
      </c>
      <c r="G5" s="1086"/>
      <c r="H5" s="1086"/>
    </row>
    <row r="6" spans="1:12" ht="16.5" customHeight="1">
      <c r="D6" s="1088"/>
      <c r="E6" s="1088"/>
      <c r="F6" s="1088"/>
      <c r="G6" s="1088"/>
    </row>
    <row r="7" spans="1:12">
      <c r="A7" s="276" t="s">
        <v>869</v>
      </c>
      <c r="B7" s="989" t="s">
        <v>571</v>
      </c>
      <c r="C7" s="14" t="s">
        <v>572</v>
      </c>
      <c r="D7" s="925" t="s">
        <v>573</v>
      </c>
      <c r="E7" s="14" t="s">
        <v>574</v>
      </c>
      <c r="F7" s="14" t="s">
        <v>630</v>
      </c>
      <c r="G7" s="22" t="s">
        <v>202</v>
      </c>
      <c r="H7" s="925" t="s">
        <v>871</v>
      </c>
    </row>
    <row r="8" spans="1:12" ht="13.5" customHeight="1">
      <c r="A8" s="16"/>
      <c r="B8" s="61"/>
      <c r="C8" s="16"/>
      <c r="D8" s="925" t="s">
        <v>575</v>
      </c>
      <c r="E8" s="21"/>
      <c r="G8" s="22"/>
      <c r="H8" s="925"/>
      <c r="L8" s="260"/>
    </row>
    <row r="9" spans="1:12" ht="13.5" customHeight="1">
      <c r="A9" s="10"/>
      <c r="B9" s="989" t="s">
        <v>576</v>
      </c>
      <c r="C9" s="22" t="s">
        <v>577</v>
      </c>
      <c r="D9" s="22" t="s">
        <v>578</v>
      </c>
      <c r="E9" s="22" t="s">
        <v>579</v>
      </c>
      <c r="F9" s="22" t="s">
        <v>525</v>
      </c>
      <c r="G9" s="22" t="s">
        <v>285</v>
      </c>
      <c r="H9" s="16"/>
      <c r="L9" s="256"/>
    </row>
    <row r="10" spans="1:12" ht="8.1" customHeight="1">
      <c r="A10" s="10"/>
      <c r="B10" s="26"/>
      <c r="C10" s="254"/>
      <c r="D10" s="254"/>
      <c r="E10" s="254"/>
      <c r="H10" s="16"/>
      <c r="L10" s="256"/>
    </row>
    <row r="11" spans="1:12" ht="18" customHeight="1">
      <c r="A11" s="653" t="s">
        <v>18</v>
      </c>
      <c r="B11" s="654">
        <f>B12+B13+B14+B15+B16+B17+B18+B19</f>
        <v>4080</v>
      </c>
      <c r="C11" s="654">
        <f>C12+C13+C14+C15+C16+C17+C18+C19</f>
        <v>452</v>
      </c>
      <c r="D11" s="654">
        <f>D12+D13+D14+D15+D16+D17+D18+D19</f>
        <v>29301</v>
      </c>
      <c r="E11" s="654">
        <f>SUM(E12:E19)</f>
        <v>133792</v>
      </c>
      <c r="F11" s="654">
        <f t="shared" ref="F11:G11" si="0">SUM(F12:F19)</f>
        <v>8</v>
      </c>
      <c r="G11" s="654">
        <f t="shared" si="0"/>
        <v>167633</v>
      </c>
      <c r="H11" s="655" t="s">
        <v>19</v>
      </c>
      <c r="L11" s="256"/>
    </row>
    <row r="12" spans="1:12" ht="18" customHeight="1">
      <c r="A12" s="656" t="s">
        <v>20</v>
      </c>
      <c r="B12" s="657">
        <v>313</v>
      </c>
      <c r="C12" s="657">
        <v>38</v>
      </c>
      <c r="D12" s="657">
        <v>3980</v>
      </c>
      <c r="E12" s="657">
        <v>16239</v>
      </c>
      <c r="F12" s="222" t="s">
        <v>221</v>
      </c>
      <c r="G12" s="657">
        <f t="shared" ref="G12:G19" si="1">SUM(B12:F12)</f>
        <v>20570</v>
      </c>
      <c r="H12" s="658" t="s">
        <v>21</v>
      </c>
      <c r="L12" s="256"/>
    </row>
    <row r="13" spans="1:12" ht="18" customHeight="1">
      <c r="A13" s="656" t="s">
        <v>22</v>
      </c>
      <c r="B13" s="657">
        <v>562</v>
      </c>
      <c r="C13" s="657">
        <v>46</v>
      </c>
      <c r="D13" s="657">
        <v>2367</v>
      </c>
      <c r="E13" s="657">
        <v>13321</v>
      </c>
      <c r="F13" s="222">
        <v>6</v>
      </c>
      <c r="G13" s="657">
        <f t="shared" si="1"/>
        <v>16302</v>
      </c>
      <c r="H13" s="658" t="s">
        <v>23</v>
      </c>
      <c r="L13" s="256"/>
    </row>
    <row r="14" spans="1:12" ht="18" customHeight="1">
      <c r="A14" s="656" t="s">
        <v>24</v>
      </c>
      <c r="B14" s="657">
        <v>123</v>
      </c>
      <c r="C14" s="657">
        <v>7</v>
      </c>
      <c r="D14" s="657">
        <v>1157</v>
      </c>
      <c r="E14" s="657">
        <v>2314</v>
      </c>
      <c r="F14" s="222" t="s">
        <v>221</v>
      </c>
      <c r="G14" s="657">
        <f t="shared" si="1"/>
        <v>3601</v>
      </c>
      <c r="H14" s="658" t="s">
        <v>25</v>
      </c>
      <c r="L14" s="256"/>
    </row>
    <row r="15" spans="1:12" ht="18" customHeight="1">
      <c r="A15" s="18" t="s">
        <v>26</v>
      </c>
      <c r="B15" s="657">
        <v>718</v>
      </c>
      <c r="C15" s="657">
        <v>33</v>
      </c>
      <c r="D15" s="657">
        <v>2960</v>
      </c>
      <c r="E15" s="657">
        <v>29163</v>
      </c>
      <c r="F15" s="222">
        <v>1</v>
      </c>
      <c r="G15" s="657">
        <f t="shared" si="1"/>
        <v>32875</v>
      </c>
      <c r="H15" s="658" t="s">
        <v>27</v>
      </c>
      <c r="L15" s="256"/>
    </row>
    <row r="16" spans="1:12" ht="18" customHeight="1">
      <c r="A16" s="18" t="s">
        <v>581</v>
      </c>
      <c r="B16" s="657">
        <v>658</v>
      </c>
      <c r="C16" s="657">
        <v>119</v>
      </c>
      <c r="D16" s="657">
        <v>3086</v>
      </c>
      <c r="E16" s="657">
        <v>24193</v>
      </c>
      <c r="F16" s="222" t="s">
        <v>221</v>
      </c>
      <c r="G16" s="657">
        <f t="shared" si="1"/>
        <v>28056</v>
      </c>
      <c r="H16" s="658" t="s">
        <v>29</v>
      </c>
      <c r="L16" s="256"/>
    </row>
    <row r="17" spans="1:12" ht="18" customHeight="1">
      <c r="A17" s="18" t="s">
        <v>582</v>
      </c>
      <c r="B17" s="657">
        <v>810</v>
      </c>
      <c r="C17" s="657">
        <v>73</v>
      </c>
      <c r="D17" s="657">
        <v>6703</v>
      </c>
      <c r="E17" s="657">
        <v>26417</v>
      </c>
      <c r="F17" s="222">
        <v>1</v>
      </c>
      <c r="G17" s="657">
        <f t="shared" si="1"/>
        <v>34004</v>
      </c>
      <c r="H17" s="658" t="s">
        <v>31</v>
      </c>
      <c r="L17" s="256"/>
    </row>
    <row r="18" spans="1:12" ht="18" customHeight="1">
      <c r="A18" s="18" t="s">
        <v>472</v>
      </c>
      <c r="B18" s="657">
        <v>428</v>
      </c>
      <c r="C18" s="657">
        <v>109</v>
      </c>
      <c r="D18" s="657">
        <v>6116</v>
      </c>
      <c r="E18" s="657">
        <v>14377</v>
      </c>
      <c r="F18" s="222" t="s">
        <v>221</v>
      </c>
      <c r="G18" s="657">
        <f t="shared" si="1"/>
        <v>21030</v>
      </c>
      <c r="H18" s="658" t="s">
        <v>33</v>
      </c>
      <c r="L18" s="256"/>
    </row>
    <row r="19" spans="1:12" ht="18" customHeight="1">
      <c r="A19" s="18" t="s">
        <v>580</v>
      </c>
      <c r="B19" s="657">
        <v>468</v>
      </c>
      <c r="C19" s="657">
        <v>27</v>
      </c>
      <c r="D19" s="657">
        <v>2932</v>
      </c>
      <c r="E19" s="657">
        <v>7768</v>
      </c>
      <c r="F19" s="222" t="s">
        <v>221</v>
      </c>
      <c r="G19" s="657">
        <f t="shared" si="1"/>
        <v>11195</v>
      </c>
      <c r="H19" s="658" t="s">
        <v>35</v>
      </c>
      <c r="L19" s="256"/>
    </row>
    <row r="20" spans="1:12" ht="18" customHeight="1">
      <c r="A20" s="653" t="s">
        <v>36</v>
      </c>
      <c r="B20" s="654">
        <f>SUM(B21:B28)</f>
        <v>7574</v>
      </c>
      <c r="C20" s="654">
        <f>SUM(C21:C28)</f>
        <v>167</v>
      </c>
      <c r="D20" s="654">
        <f>SUM(D21:D28)</f>
        <v>25692</v>
      </c>
      <c r="E20" s="654">
        <f>SUM(E21:E28)</f>
        <v>157264</v>
      </c>
      <c r="F20" s="654" t="s">
        <v>221</v>
      </c>
      <c r="G20" s="654">
        <f t="shared" ref="G20" si="2">SUM(G21:G28)</f>
        <v>190697</v>
      </c>
      <c r="H20" s="660" t="s">
        <v>37</v>
      </c>
      <c r="L20" s="256"/>
    </row>
    <row r="21" spans="1:12" ht="18" customHeight="1">
      <c r="A21" s="656" t="s">
        <v>38</v>
      </c>
      <c r="B21" s="661">
        <v>928</v>
      </c>
      <c r="C21" s="661">
        <v>4</v>
      </c>
      <c r="D21" s="661">
        <v>2000</v>
      </c>
      <c r="E21" s="661">
        <v>20578</v>
      </c>
      <c r="F21" s="222" t="s">
        <v>221</v>
      </c>
      <c r="G21" s="661">
        <f>SUM(B21:F21)</f>
        <v>23510</v>
      </c>
      <c r="H21" s="662" t="s">
        <v>39</v>
      </c>
      <c r="L21" s="256"/>
    </row>
    <row r="22" spans="1:12" ht="18" customHeight="1">
      <c r="A22" s="656" t="s">
        <v>40</v>
      </c>
      <c r="B22" s="657">
        <v>144</v>
      </c>
      <c r="C22" s="657" t="s">
        <v>221</v>
      </c>
      <c r="D22" s="657">
        <v>3745</v>
      </c>
      <c r="E22" s="657">
        <v>11704</v>
      </c>
      <c r="F22" s="222" t="s">
        <v>221</v>
      </c>
      <c r="G22" s="661">
        <f t="shared" ref="G22:G28" si="3">SUM(B22:F22)</f>
        <v>15593</v>
      </c>
      <c r="H22" s="662" t="s">
        <v>41</v>
      </c>
      <c r="L22" s="256"/>
    </row>
    <row r="23" spans="1:12" ht="18" customHeight="1">
      <c r="A23" s="656" t="s">
        <v>42</v>
      </c>
      <c r="B23" s="657">
        <v>386</v>
      </c>
      <c r="C23" s="657">
        <v>29</v>
      </c>
      <c r="D23" s="657">
        <v>922</v>
      </c>
      <c r="E23" s="657">
        <v>9244</v>
      </c>
      <c r="F23" s="222" t="s">
        <v>221</v>
      </c>
      <c r="G23" s="661">
        <f t="shared" si="3"/>
        <v>10581</v>
      </c>
      <c r="H23" s="662" t="s">
        <v>43</v>
      </c>
      <c r="L23" s="256"/>
    </row>
    <row r="24" spans="1:12" ht="18" customHeight="1">
      <c r="A24" s="656" t="s">
        <v>44</v>
      </c>
      <c r="B24" s="657">
        <v>478</v>
      </c>
      <c r="C24" s="657">
        <v>2</v>
      </c>
      <c r="D24" s="657">
        <v>2170</v>
      </c>
      <c r="E24" s="657">
        <v>20347</v>
      </c>
      <c r="F24" s="222" t="s">
        <v>221</v>
      </c>
      <c r="G24" s="661">
        <f t="shared" si="3"/>
        <v>22997</v>
      </c>
      <c r="H24" s="658" t="s">
        <v>45</v>
      </c>
      <c r="L24" s="256"/>
    </row>
    <row r="25" spans="1:12" ht="18" customHeight="1">
      <c r="A25" s="656" t="s">
        <v>46</v>
      </c>
      <c r="B25" s="657">
        <v>1180</v>
      </c>
      <c r="C25" s="657">
        <v>1</v>
      </c>
      <c r="D25" s="657">
        <v>1894</v>
      </c>
      <c r="E25" s="657">
        <v>15450</v>
      </c>
      <c r="F25" s="222" t="s">
        <v>221</v>
      </c>
      <c r="G25" s="661">
        <f t="shared" si="3"/>
        <v>18525</v>
      </c>
      <c r="H25" s="662" t="s">
        <v>47</v>
      </c>
      <c r="L25" s="260"/>
    </row>
    <row r="26" spans="1:12" ht="18" customHeight="1">
      <c r="A26" s="656" t="s">
        <v>48</v>
      </c>
      <c r="B26" s="657">
        <v>955</v>
      </c>
      <c r="C26" s="657">
        <v>34</v>
      </c>
      <c r="D26" s="657">
        <v>8787</v>
      </c>
      <c r="E26" s="657">
        <v>34667</v>
      </c>
      <c r="F26" s="222" t="s">
        <v>221</v>
      </c>
      <c r="G26" s="661">
        <f t="shared" si="3"/>
        <v>44443</v>
      </c>
      <c r="H26" s="662" t="s">
        <v>49</v>
      </c>
      <c r="L26" s="261"/>
    </row>
    <row r="27" spans="1:12" ht="18" customHeight="1">
      <c r="A27" s="656" t="s">
        <v>50</v>
      </c>
      <c r="B27" s="657">
        <v>2595</v>
      </c>
      <c r="C27" s="657">
        <v>97</v>
      </c>
      <c r="D27" s="657">
        <v>4948</v>
      </c>
      <c r="E27" s="657">
        <v>31443</v>
      </c>
      <c r="F27" s="222" t="s">
        <v>221</v>
      </c>
      <c r="G27" s="661">
        <f t="shared" si="3"/>
        <v>39083</v>
      </c>
      <c r="H27" s="662" t="s">
        <v>51</v>
      </c>
      <c r="L27" s="256"/>
    </row>
    <row r="28" spans="1:12" ht="18" customHeight="1">
      <c r="A28" s="656" t="s">
        <v>52</v>
      </c>
      <c r="B28" s="657">
        <v>908</v>
      </c>
      <c r="C28" s="657" t="s">
        <v>221</v>
      </c>
      <c r="D28" s="657">
        <v>1226</v>
      </c>
      <c r="E28" s="657">
        <v>13831</v>
      </c>
      <c r="F28" s="222" t="s">
        <v>221</v>
      </c>
      <c r="G28" s="661">
        <f t="shared" si="3"/>
        <v>15965</v>
      </c>
      <c r="H28" s="662" t="s">
        <v>53</v>
      </c>
      <c r="L28" s="256"/>
    </row>
    <row r="29" spans="1:12" ht="18" customHeight="1">
      <c r="A29" s="653" t="s">
        <v>54</v>
      </c>
      <c r="B29" s="654">
        <f>B30+B31+B32+B33+B34+B35+B36+B37+B38</f>
        <v>8310</v>
      </c>
      <c r="C29" s="654">
        <f>C30+C31+C32+C33+C34+C35+C36+C37+C38</f>
        <v>670</v>
      </c>
      <c r="D29" s="654">
        <f>D30+D31+D32+D33+D34+D35+D36+D37+D38</f>
        <v>45923</v>
      </c>
      <c r="E29" s="654">
        <f>E30+E31+E32+E33+E34+E35+E36+E37+E38</f>
        <v>340659</v>
      </c>
      <c r="F29" s="654">
        <f t="shared" ref="F29" si="4">F30+F31+F32+F33+F34+F35+F36+F37+F38</f>
        <v>39</v>
      </c>
      <c r="G29" s="654">
        <f>SUM(B29:F29)</f>
        <v>395601</v>
      </c>
      <c r="H29" s="655" t="s">
        <v>55</v>
      </c>
      <c r="L29" s="256"/>
    </row>
    <row r="30" spans="1:12" ht="18" customHeight="1">
      <c r="A30" s="663" t="s">
        <v>405</v>
      </c>
      <c r="B30" s="657">
        <v>1155</v>
      </c>
      <c r="C30" s="657">
        <v>257</v>
      </c>
      <c r="D30" s="657">
        <v>7546</v>
      </c>
      <c r="E30" s="657">
        <v>47734</v>
      </c>
      <c r="F30" s="222" t="s">
        <v>221</v>
      </c>
      <c r="G30" s="657">
        <f t="shared" ref="G30:G38" si="5">SUM(B30:F30)</f>
        <v>56692</v>
      </c>
      <c r="H30" s="658" t="s">
        <v>57</v>
      </c>
      <c r="L30" s="256"/>
    </row>
    <row r="31" spans="1:12" ht="18" customHeight="1">
      <c r="A31" s="664" t="s">
        <v>732</v>
      </c>
      <c r="B31" s="657">
        <v>392</v>
      </c>
      <c r="C31" s="657">
        <v>9</v>
      </c>
      <c r="D31" s="657">
        <v>1446</v>
      </c>
      <c r="E31" s="657">
        <v>30064</v>
      </c>
      <c r="F31" s="222" t="s">
        <v>221</v>
      </c>
      <c r="G31" s="657">
        <f t="shared" si="5"/>
        <v>31911</v>
      </c>
      <c r="H31" s="658" t="s">
        <v>59</v>
      </c>
      <c r="L31" s="256"/>
    </row>
    <row r="32" spans="1:12" ht="18" customHeight="1">
      <c r="A32" s="663" t="s">
        <v>733</v>
      </c>
      <c r="B32" s="657">
        <v>409</v>
      </c>
      <c r="C32" s="657">
        <v>84</v>
      </c>
      <c r="D32" s="657">
        <v>1867</v>
      </c>
      <c r="E32" s="657">
        <v>27818</v>
      </c>
      <c r="F32" s="222" t="s">
        <v>221</v>
      </c>
      <c r="G32" s="657">
        <f t="shared" si="5"/>
        <v>30178</v>
      </c>
      <c r="H32" s="658" t="s">
        <v>61</v>
      </c>
      <c r="L32" s="256"/>
    </row>
    <row r="33" spans="1:12" ht="18" customHeight="1">
      <c r="A33" s="656" t="s">
        <v>583</v>
      </c>
      <c r="B33" s="657">
        <v>1705</v>
      </c>
      <c r="C33" s="657">
        <v>189</v>
      </c>
      <c r="D33" s="657">
        <v>14859</v>
      </c>
      <c r="E33" s="657">
        <v>60035</v>
      </c>
      <c r="F33" s="222">
        <v>1</v>
      </c>
      <c r="G33" s="657">
        <f t="shared" si="5"/>
        <v>76789</v>
      </c>
      <c r="H33" s="658" t="s">
        <v>63</v>
      </c>
      <c r="L33" s="256"/>
    </row>
    <row r="34" spans="1:12" ht="18" customHeight="1">
      <c r="A34" s="664" t="s">
        <v>734</v>
      </c>
      <c r="B34" s="657">
        <v>607</v>
      </c>
      <c r="C34" s="657">
        <v>26</v>
      </c>
      <c r="D34" s="657">
        <v>1758</v>
      </c>
      <c r="E34" s="657">
        <v>13838</v>
      </c>
      <c r="F34" s="222">
        <v>26</v>
      </c>
      <c r="G34" s="657">
        <f t="shared" si="5"/>
        <v>16255</v>
      </c>
      <c r="H34" s="658" t="s">
        <v>797</v>
      </c>
      <c r="L34" s="256"/>
    </row>
    <row r="35" spans="1:12" ht="18" customHeight="1">
      <c r="A35" s="656" t="s">
        <v>584</v>
      </c>
      <c r="B35" s="657">
        <v>1488</v>
      </c>
      <c r="C35" s="657">
        <v>15</v>
      </c>
      <c r="D35" s="657">
        <v>4538</v>
      </c>
      <c r="E35" s="657">
        <v>26114</v>
      </c>
      <c r="F35" s="222">
        <v>2</v>
      </c>
      <c r="G35" s="657">
        <f t="shared" si="5"/>
        <v>32157</v>
      </c>
      <c r="H35" s="658" t="s">
        <v>66</v>
      </c>
      <c r="L35" s="256"/>
    </row>
    <row r="36" spans="1:12" ht="18" customHeight="1">
      <c r="A36" s="656" t="s">
        <v>585</v>
      </c>
      <c r="B36" s="657">
        <v>532</v>
      </c>
      <c r="C36" s="657">
        <v>55</v>
      </c>
      <c r="D36" s="657">
        <v>3646</v>
      </c>
      <c r="E36" s="657">
        <v>58414</v>
      </c>
      <c r="F36" s="222">
        <v>8</v>
      </c>
      <c r="G36" s="657">
        <f t="shared" si="5"/>
        <v>62655</v>
      </c>
      <c r="H36" s="658" t="s">
        <v>68</v>
      </c>
      <c r="L36" s="256"/>
    </row>
    <row r="37" spans="1:12" ht="18" customHeight="1">
      <c r="A37" s="656" t="s">
        <v>586</v>
      </c>
      <c r="B37" s="657">
        <v>1327</v>
      </c>
      <c r="C37" s="657">
        <v>32</v>
      </c>
      <c r="D37" s="657">
        <v>5105</v>
      </c>
      <c r="E37" s="657">
        <v>43227</v>
      </c>
      <c r="F37" s="222">
        <v>2</v>
      </c>
      <c r="G37" s="657">
        <f t="shared" si="5"/>
        <v>49693</v>
      </c>
      <c r="H37" s="658" t="s">
        <v>70</v>
      </c>
      <c r="L37" s="260"/>
    </row>
    <row r="38" spans="1:12" ht="18" customHeight="1">
      <c r="A38" s="656" t="s">
        <v>735</v>
      </c>
      <c r="B38" s="657">
        <v>695</v>
      </c>
      <c r="C38" s="657">
        <v>3</v>
      </c>
      <c r="D38" s="657">
        <v>5158</v>
      </c>
      <c r="E38" s="657">
        <v>33415</v>
      </c>
      <c r="F38" s="222" t="s">
        <v>221</v>
      </c>
      <c r="G38" s="657">
        <f t="shared" si="5"/>
        <v>39271</v>
      </c>
      <c r="H38" s="658" t="s">
        <v>72</v>
      </c>
      <c r="L38" s="256"/>
    </row>
    <row r="39" spans="1:12" ht="18" customHeight="1">
      <c r="A39" s="665" t="s">
        <v>73</v>
      </c>
      <c r="B39" s="654">
        <f>B40+B41+B42+B43+B44+B45+B46</f>
        <v>12871</v>
      </c>
      <c r="C39" s="654">
        <f>C40+C41+C42+C43+C44+C45+C46</f>
        <v>477</v>
      </c>
      <c r="D39" s="654">
        <f>D40+D41+D42+D43+D44+D45+D46</f>
        <v>28623</v>
      </c>
      <c r="E39" s="654">
        <f>E40+E41+E42+E43+E44+E45+E46</f>
        <v>293568</v>
      </c>
      <c r="F39" s="654">
        <f t="shared" ref="F39:G39" si="6">F40+F41+F42+F43+F44+F45+F46</f>
        <v>1</v>
      </c>
      <c r="G39" s="654">
        <f t="shared" si="6"/>
        <v>335540</v>
      </c>
      <c r="H39" s="655" t="s">
        <v>74</v>
      </c>
      <c r="L39" s="256"/>
    </row>
    <row r="40" spans="1:12" ht="18" customHeight="1">
      <c r="A40" s="663" t="s">
        <v>75</v>
      </c>
      <c r="B40" s="657">
        <v>4443</v>
      </c>
      <c r="C40" s="657">
        <v>125</v>
      </c>
      <c r="D40" s="657">
        <v>4071</v>
      </c>
      <c r="E40" s="657">
        <v>69030</v>
      </c>
      <c r="F40" s="222" t="s">
        <v>221</v>
      </c>
      <c r="G40" s="657">
        <f>SUM(B40:F40)</f>
        <v>77669</v>
      </c>
      <c r="H40" s="662" t="s">
        <v>76</v>
      </c>
      <c r="L40" s="256"/>
    </row>
    <row r="41" spans="1:12" ht="18" customHeight="1">
      <c r="A41" s="663" t="s">
        <v>77</v>
      </c>
      <c r="B41" s="657">
        <v>2423</v>
      </c>
      <c r="C41" s="657">
        <v>36</v>
      </c>
      <c r="D41" s="657">
        <v>3118</v>
      </c>
      <c r="E41" s="657">
        <v>47320</v>
      </c>
      <c r="F41" s="222" t="s">
        <v>221</v>
      </c>
      <c r="G41" s="657">
        <f t="shared" ref="G41:G46" si="7">SUM(B41:F41)</f>
        <v>52897</v>
      </c>
      <c r="H41" s="658" t="s">
        <v>78</v>
      </c>
      <c r="L41" s="256"/>
    </row>
    <row r="42" spans="1:12" ht="18" customHeight="1">
      <c r="A42" s="663" t="s">
        <v>79</v>
      </c>
      <c r="B42" s="657">
        <v>143</v>
      </c>
      <c r="C42" s="657">
        <v>44</v>
      </c>
      <c r="D42" s="657">
        <v>3094</v>
      </c>
      <c r="E42" s="657">
        <v>8788</v>
      </c>
      <c r="F42" s="209">
        <v>1</v>
      </c>
      <c r="G42" s="657">
        <f t="shared" si="7"/>
        <v>12070</v>
      </c>
      <c r="H42" s="658" t="s">
        <v>80</v>
      </c>
      <c r="L42" s="256"/>
    </row>
    <row r="43" spans="1:12" ht="18" customHeight="1">
      <c r="A43" s="663" t="s">
        <v>81</v>
      </c>
      <c r="B43" s="657">
        <v>2188</v>
      </c>
      <c r="C43" s="657">
        <v>193</v>
      </c>
      <c r="D43" s="657">
        <v>7013</v>
      </c>
      <c r="E43" s="657">
        <v>55559</v>
      </c>
      <c r="F43" s="222" t="s">
        <v>221</v>
      </c>
      <c r="G43" s="657">
        <f t="shared" si="7"/>
        <v>64953</v>
      </c>
      <c r="H43" s="658" t="s">
        <v>82</v>
      </c>
      <c r="L43" s="256"/>
    </row>
    <row r="44" spans="1:12" ht="18" customHeight="1">
      <c r="A44" s="663" t="s">
        <v>83</v>
      </c>
      <c r="B44" s="657">
        <v>1468</v>
      </c>
      <c r="C44" s="657">
        <v>25</v>
      </c>
      <c r="D44" s="657">
        <v>3971</v>
      </c>
      <c r="E44" s="657">
        <v>57315</v>
      </c>
      <c r="F44" s="222" t="s">
        <v>221</v>
      </c>
      <c r="G44" s="657">
        <f t="shared" si="7"/>
        <v>62779</v>
      </c>
      <c r="H44" s="662" t="s">
        <v>84</v>
      </c>
      <c r="L44" s="222"/>
    </row>
    <row r="45" spans="1:12" ht="18" customHeight="1">
      <c r="A45" s="663" t="s">
        <v>85</v>
      </c>
      <c r="B45" s="657">
        <v>1376</v>
      </c>
      <c r="C45" s="657">
        <v>13</v>
      </c>
      <c r="D45" s="657">
        <v>2074</v>
      </c>
      <c r="E45" s="657">
        <v>31903</v>
      </c>
      <c r="F45" s="222" t="s">
        <v>221</v>
      </c>
      <c r="G45" s="657">
        <f t="shared" si="7"/>
        <v>35366</v>
      </c>
      <c r="H45" s="662" t="s">
        <v>86</v>
      </c>
      <c r="L45" s="256"/>
    </row>
    <row r="46" spans="1:12" ht="18" customHeight="1">
      <c r="A46" s="663" t="s">
        <v>87</v>
      </c>
      <c r="B46" s="657">
        <v>830</v>
      </c>
      <c r="C46" s="657">
        <v>41</v>
      </c>
      <c r="D46" s="657">
        <v>5282</v>
      </c>
      <c r="E46" s="657">
        <v>23653</v>
      </c>
      <c r="F46" s="222" t="s">
        <v>221</v>
      </c>
      <c r="G46" s="657">
        <f t="shared" si="7"/>
        <v>29806</v>
      </c>
      <c r="H46" s="658" t="s">
        <v>88</v>
      </c>
      <c r="L46" s="256"/>
    </row>
    <row r="47" spans="1:12" ht="18" customHeight="1">
      <c r="A47" s="666" t="s">
        <v>89</v>
      </c>
      <c r="B47" s="654">
        <f>B48+B49+B50+B51+B52</f>
        <v>4336</v>
      </c>
      <c r="C47" s="654">
        <f>C48+C49+C50+C51+C52</f>
        <v>305</v>
      </c>
      <c r="D47" s="654">
        <f>D48+D49+D50+D51+D52</f>
        <v>9682</v>
      </c>
      <c r="E47" s="654">
        <f>E48+E49+E50+E51+E52</f>
        <v>246124</v>
      </c>
      <c r="F47" s="654">
        <f t="shared" ref="F47:G47" si="8">F48+F49+F50+F51+F52</f>
        <v>1</v>
      </c>
      <c r="G47" s="654">
        <f t="shared" si="8"/>
        <v>260448</v>
      </c>
      <c r="H47" s="655" t="s">
        <v>90</v>
      </c>
      <c r="L47" s="256"/>
    </row>
    <row r="48" spans="1:12" ht="18" customHeight="1">
      <c r="A48" s="656" t="s">
        <v>91</v>
      </c>
      <c r="B48" s="657">
        <v>625</v>
      </c>
      <c r="C48" s="657">
        <v>10</v>
      </c>
      <c r="D48" s="657">
        <v>1768</v>
      </c>
      <c r="E48" s="657">
        <v>59440</v>
      </c>
      <c r="F48" s="222" t="s">
        <v>221</v>
      </c>
      <c r="G48" s="657">
        <f>SUM(B48:F48)</f>
        <v>61843</v>
      </c>
      <c r="H48" s="658" t="s">
        <v>92</v>
      </c>
      <c r="L48" s="256"/>
    </row>
    <row r="49" spans="1:12" ht="18" customHeight="1">
      <c r="A49" s="663" t="s">
        <v>93</v>
      </c>
      <c r="B49" s="657">
        <v>1571</v>
      </c>
      <c r="C49" s="657">
        <v>4</v>
      </c>
      <c r="D49" s="657">
        <v>2009</v>
      </c>
      <c r="E49" s="657">
        <v>53915</v>
      </c>
      <c r="F49" s="222" t="s">
        <v>221</v>
      </c>
      <c r="G49" s="657">
        <f t="shared" ref="G49:G52" si="9">SUM(B49:F49)</f>
        <v>57499</v>
      </c>
      <c r="H49" s="658" t="s">
        <v>94</v>
      </c>
      <c r="L49" s="256"/>
    </row>
    <row r="50" spans="1:12" ht="18" customHeight="1">
      <c r="A50" s="663" t="s">
        <v>95</v>
      </c>
      <c r="B50" s="657">
        <v>722</v>
      </c>
      <c r="C50" s="657">
        <v>19</v>
      </c>
      <c r="D50" s="657">
        <v>1727</v>
      </c>
      <c r="E50" s="657">
        <v>38015</v>
      </c>
      <c r="F50" s="222" t="s">
        <v>221</v>
      </c>
      <c r="G50" s="657">
        <f t="shared" si="9"/>
        <v>40483</v>
      </c>
      <c r="H50" s="658" t="s">
        <v>96</v>
      </c>
      <c r="L50" s="256"/>
    </row>
    <row r="51" spans="1:12" ht="18" customHeight="1">
      <c r="A51" s="663" t="s">
        <v>97</v>
      </c>
      <c r="B51" s="657">
        <v>559</v>
      </c>
      <c r="C51" s="657">
        <v>179</v>
      </c>
      <c r="D51" s="657">
        <v>2149</v>
      </c>
      <c r="E51" s="657">
        <v>36457</v>
      </c>
      <c r="F51" s="222" t="s">
        <v>221</v>
      </c>
      <c r="G51" s="657">
        <f t="shared" si="9"/>
        <v>39344</v>
      </c>
      <c r="H51" s="658" t="s">
        <v>98</v>
      </c>
      <c r="L51" s="256"/>
    </row>
    <row r="52" spans="1:12" ht="18" customHeight="1">
      <c r="A52" s="663" t="s">
        <v>99</v>
      </c>
      <c r="B52" s="657">
        <v>859</v>
      </c>
      <c r="C52" s="657">
        <v>93</v>
      </c>
      <c r="D52" s="657">
        <v>2029</v>
      </c>
      <c r="E52" s="657">
        <v>58297</v>
      </c>
      <c r="F52" s="209">
        <v>1</v>
      </c>
      <c r="G52" s="657">
        <f t="shared" si="9"/>
        <v>61279</v>
      </c>
      <c r="H52" s="662" t="s">
        <v>100</v>
      </c>
      <c r="L52" s="256"/>
    </row>
    <row r="53" spans="1:12" ht="12.75" customHeight="1">
      <c r="A53" s="242"/>
      <c r="B53" s="242"/>
      <c r="C53" s="242"/>
    </row>
    <row r="54" spans="1:12" ht="14.1" customHeight="1">
      <c r="A54" s="242"/>
      <c r="B54" s="242"/>
      <c r="C54" s="242"/>
      <c r="D54" s="564"/>
      <c r="E54" s="564"/>
      <c r="F54" s="564"/>
      <c r="G54" s="564"/>
    </row>
    <row r="55" spans="1:12" ht="12.75" customHeight="1">
      <c r="A55" s="242"/>
      <c r="B55" s="242"/>
      <c r="C55" s="242"/>
      <c r="D55" s="564"/>
      <c r="E55" s="564"/>
      <c r="F55" s="564"/>
      <c r="G55" s="564"/>
    </row>
    <row r="56" spans="1:12" ht="9" customHeight="1">
      <c r="A56" s="242"/>
      <c r="B56" s="242"/>
      <c r="C56" s="242"/>
    </row>
    <row r="57" spans="1:12" ht="12.75" customHeight="1">
      <c r="A57" s="242"/>
      <c r="B57" s="242"/>
      <c r="C57" s="242"/>
    </row>
    <row r="58" spans="1:12" ht="12.75" customHeight="1">
      <c r="A58" s="242"/>
      <c r="B58" s="242"/>
      <c r="C58" s="242"/>
    </row>
    <row r="59" spans="1:12" ht="12.75" customHeight="1">
      <c r="A59" s="1089"/>
      <c r="B59" s="1089"/>
      <c r="C59" s="1089"/>
      <c r="D59" s="1089"/>
      <c r="E59" s="1089"/>
      <c r="F59" s="1089"/>
      <c r="G59" s="1089"/>
      <c r="H59" s="1089"/>
    </row>
    <row r="60" spans="1:12" ht="12.75" customHeight="1">
      <c r="A60" s="242"/>
      <c r="B60" s="242"/>
      <c r="C60" s="242"/>
    </row>
    <row r="61" spans="1:12" ht="12.75" customHeight="1">
      <c r="A61" s="242"/>
      <c r="B61" s="242"/>
      <c r="C61" s="242"/>
    </row>
    <row r="62" spans="1:12" ht="22.5">
      <c r="A62" s="207" t="s">
        <v>0</v>
      </c>
      <c r="B62" s="207"/>
      <c r="C62" s="207"/>
      <c r="D62" s="274"/>
      <c r="E62" s="274"/>
      <c r="F62" s="274"/>
      <c r="G62" s="274"/>
      <c r="H62" s="208" t="s">
        <v>329</v>
      </c>
    </row>
    <row r="63" spans="1:12">
      <c r="D63" s="209"/>
    </row>
    <row r="64" spans="1:12" ht="18.75">
      <c r="A64" s="765" t="s">
        <v>665</v>
      </c>
      <c r="B64" s="765"/>
      <c r="C64" s="765"/>
      <c r="D64" s="771"/>
      <c r="E64" s="770"/>
      <c r="F64" s="769"/>
      <c r="G64" s="1087" t="s">
        <v>876</v>
      </c>
      <c r="H64" s="1087"/>
    </row>
    <row r="65" spans="1:8" ht="20.25">
      <c r="A65" s="765" t="s">
        <v>569</v>
      </c>
      <c r="B65" s="765"/>
      <c r="C65" s="765"/>
      <c r="D65" s="768"/>
      <c r="E65" s="769"/>
      <c r="F65" s="770"/>
      <c r="G65" s="1086" t="s">
        <v>570</v>
      </c>
      <c r="H65" s="1086"/>
    </row>
    <row r="66" spans="1:8" ht="20.25">
      <c r="A66" s="765" t="s">
        <v>931</v>
      </c>
      <c r="B66" s="765"/>
      <c r="C66" s="765"/>
      <c r="D66" s="769"/>
      <c r="E66" s="769"/>
      <c r="F66" s="1086" t="s">
        <v>932</v>
      </c>
      <c r="G66" s="1086"/>
      <c r="H66" s="1086"/>
    </row>
    <row r="67" spans="1:8">
      <c r="A67" s="769"/>
      <c r="B67" s="769"/>
      <c r="C67" s="769"/>
      <c r="D67" s="772"/>
      <c r="E67" s="773"/>
      <c r="F67" s="773"/>
      <c r="G67" s="924"/>
      <c r="H67" s="769"/>
    </row>
    <row r="68" spans="1:8">
      <c r="A68" s="276" t="s">
        <v>869</v>
      </c>
      <c r="B68" s="989" t="s">
        <v>571</v>
      </c>
      <c r="C68" s="14" t="s">
        <v>572</v>
      </c>
      <c r="D68" s="925" t="s">
        <v>573</v>
      </c>
      <c r="E68" s="14" t="s">
        <v>574</v>
      </c>
      <c r="F68" s="14" t="s">
        <v>630</v>
      </c>
      <c r="G68" s="22" t="s">
        <v>202</v>
      </c>
      <c r="H68" s="925" t="s">
        <v>871</v>
      </c>
    </row>
    <row r="69" spans="1:8">
      <c r="A69" s="16"/>
      <c r="B69" s="61"/>
      <c r="C69" s="16"/>
      <c r="D69" s="925" t="s">
        <v>575</v>
      </c>
      <c r="E69" s="21"/>
      <c r="G69" s="22"/>
      <c r="H69" s="925"/>
    </row>
    <row r="70" spans="1:8">
      <c r="A70" s="10"/>
      <c r="B70" s="989" t="s">
        <v>576</v>
      </c>
      <c r="C70" s="22" t="s">
        <v>577</v>
      </c>
      <c r="D70" s="22" t="s">
        <v>578</v>
      </c>
      <c r="E70" s="22" t="s">
        <v>579</v>
      </c>
      <c r="F70" s="22" t="s">
        <v>525</v>
      </c>
      <c r="G70" s="22" t="s">
        <v>285</v>
      </c>
      <c r="H70" s="16"/>
    </row>
    <row r="71" spans="1:8">
      <c r="A71" s="10"/>
      <c r="B71" s="16"/>
      <c r="C71" s="16"/>
      <c r="D71" s="16"/>
      <c r="E71" s="16"/>
      <c r="H71" s="16"/>
    </row>
    <row r="72" spans="1:8" ht="15.75">
      <c r="A72" s="665" t="s">
        <v>101</v>
      </c>
      <c r="B72" s="620">
        <f t="shared" ref="B72:G72" si="10">B73+B74+B75+B76+B77+B78+B79+B80+B81+B82+B83+B84+B85+B86+B87+B88</f>
        <v>17845</v>
      </c>
      <c r="C72" s="620">
        <f t="shared" si="10"/>
        <v>773</v>
      </c>
      <c r="D72" s="620">
        <f t="shared" si="10"/>
        <v>32079</v>
      </c>
      <c r="E72" s="620">
        <f t="shared" si="10"/>
        <v>353908</v>
      </c>
      <c r="F72" s="620">
        <f t="shared" si="10"/>
        <v>32</v>
      </c>
      <c r="G72" s="620">
        <f t="shared" si="10"/>
        <v>404637</v>
      </c>
      <c r="H72" s="667" t="s">
        <v>102</v>
      </c>
    </row>
    <row r="73" spans="1:8">
      <c r="A73" s="982" t="s">
        <v>726</v>
      </c>
      <c r="B73" s="775">
        <v>589</v>
      </c>
      <c r="C73" s="775">
        <v>32</v>
      </c>
      <c r="D73" s="775">
        <v>1553</v>
      </c>
      <c r="E73" s="775">
        <v>12166</v>
      </c>
      <c r="F73" s="222" t="s">
        <v>221</v>
      </c>
      <c r="G73" s="657">
        <f>SUM(B73:F73)</f>
        <v>14340</v>
      </c>
      <c r="H73" s="762" t="s">
        <v>115</v>
      </c>
    </row>
    <row r="74" spans="1:8">
      <c r="A74" s="982" t="s">
        <v>725</v>
      </c>
      <c r="B74" s="775">
        <v>388</v>
      </c>
      <c r="C74" s="775">
        <v>40</v>
      </c>
      <c r="D74" s="775">
        <v>1609</v>
      </c>
      <c r="E74" s="775">
        <v>5408</v>
      </c>
      <c r="F74" s="222" t="s">
        <v>221</v>
      </c>
      <c r="G74" s="657">
        <f t="shared" ref="G74:G88" si="11">SUM(B74:F74)</f>
        <v>7445</v>
      </c>
      <c r="H74" s="762" t="s">
        <v>111</v>
      </c>
    </row>
    <row r="75" spans="1:8">
      <c r="A75" s="982" t="s">
        <v>692</v>
      </c>
      <c r="B75" s="775">
        <v>431</v>
      </c>
      <c r="C75" s="775">
        <v>27</v>
      </c>
      <c r="D75" s="775">
        <v>1191</v>
      </c>
      <c r="E75" s="775">
        <v>5292</v>
      </c>
      <c r="F75" s="222">
        <v>32</v>
      </c>
      <c r="G75" s="657">
        <f t="shared" si="11"/>
        <v>6973</v>
      </c>
      <c r="H75" s="762" t="s">
        <v>109</v>
      </c>
    </row>
    <row r="76" spans="1:8" ht="16.5" customHeight="1">
      <c r="A76" s="982" t="s">
        <v>693</v>
      </c>
      <c r="B76" s="775">
        <v>320</v>
      </c>
      <c r="C76" s="775">
        <v>51</v>
      </c>
      <c r="D76" s="775">
        <v>2150</v>
      </c>
      <c r="E76" s="775">
        <v>8865</v>
      </c>
      <c r="F76" s="222" t="s">
        <v>221</v>
      </c>
      <c r="G76" s="657">
        <f t="shared" si="11"/>
        <v>11386</v>
      </c>
      <c r="H76" s="762" t="s">
        <v>119</v>
      </c>
    </row>
    <row r="77" spans="1:8">
      <c r="A77" s="982" t="s">
        <v>694</v>
      </c>
      <c r="B77" s="775">
        <v>689</v>
      </c>
      <c r="C77" s="775">
        <v>60</v>
      </c>
      <c r="D77" s="775">
        <v>1180</v>
      </c>
      <c r="E77" s="775">
        <v>19929</v>
      </c>
      <c r="F77" s="222" t="s">
        <v>221</v>
      </c>
      <c r="G77" s="657">
        <f t="shared" si="11"/>
        <v>21858</v>
      </c>
      <c r="H77" s="762" t="s">
        <v>104</v>
      </c>
    </row>
    <row r="78" spans="1:8">
      <c r="A78" s="982" t="s">
        <v>695</v>
      </c>
      <c r="B78" s="775">
        <v>1313</v>
      </c>
      <c r="C78" s="775">
        <v>51</v>
      </c>
      <c r="D78" s="775">
        <v>2951</v>
      </c>
      <c r="E78" s="775">
        <v>40161</v>
      </c>
      <c r="F78" s="222" t="s">
        <v>221</v>
      </c>
      <c r="G78" s="657">
        <f t="shared" si="11"/>
        <v>44476</v>
      </c>
      <c r="H78" s="762" t="s">
        <v>106</v>
      </c>
    </row>
    <row r="79" spans="1:8" ht="15">
      <c r="A79" s="982" t="s">
        <v>696</v>
      </c>
      <c r="B79" s="775">
        <v>253</v>
      </c>
      <c r="C79" s="775">
        <v>18</v>
      </c>
      <c r="D79" s="775">
        <v>1741</v>
      </c>
      <c r="E79" s="775">
        <v>6576</v>
      </c>
      <c r="F79" s="222" t="s">
        <v>221</v>
      </c>
      <c r="G79" s="657">
        <f t="shared" si="11"/>
        <v>8588</v>
      </c>
      <c r="H79" s="763" t="s">
        <v>108</v>
      </c>
    </row>
    <row r="80" spans="1:8">
      <c r="A80" s="982" t="s">
        <v>697</v>
      </c>
      <c r="B80" s="775">
        <v>4461</v>
      </c>
      <c r="C80" s="775">
        <v>290</v>
      </c>
      <c r="D80" s="775">
        <v>3219</v>
      </c>
      <c r="E80" s="775">
        <v>58553</v>
      </c>
      <c r="F80" s="222" t="s">
        <v>221</v>
      </c>
      <c r="G80" s="657">
        <f t="shared" si="11"/>
        <v>66523</v>
      </c>
      <c r="H80" s="762" t="s">
        <v>122</v>
      </c>
    </row>
    <row r="81" spans="1:8">
      <c r="A81" s="982" t="s">
        <v>698</v>
      </c>
      <c r="B81" s="775">
        <v>726</v>
      </c>
      <c r="C81" s="775">
        <v>32</v>
      </c>
      <c r="D81" s="775">
        <v>1788</v>
      </c>
      <c r="E81" s="775">
        <v>8768</v>
      </c>
      <c r="F81" s="222" t="s">
        <v>221</v>
      </c>
      <c r="G81" s="657">
        <f t="shared" si="11"/>
        <v>11314</v>
      </c>
      <c r="H81" s="762" t="s">
        <v>113</v>
      </c>
    </row>
    <row r="82" spans="1:8">
      <c r="A82" s="982" t="s">
        <v>723</v>
      </c>
      <c r="B82" s="775">
        <v>1097</v>
      </c>
      <c r="C82" s="775">
        <v>33</v>
      </c>
      <c r="D82" s="775">
        <v>1610</v>
      </c>
      <c r="E82" s="775">
        <v>17337</v>
      </c>
      <c r="F82" s="222" t="s">
        <v>221</v>
      </c>
      <c r="G82" s="657">
        <f t="shared" si="11"/>
        <v>20077</v>
      </c>
      <c r="H82" s="762" t="s">
        <v>124</v>
      </c>
    </row>
    <row r="83" spans="1:8">
      <c r="A83" s="982" t="s">
        <v>724</v>
      </c>
      <c r="B83" s="775">
        <v>825</v>
      </c>
      <c r="C83" s="775">
        <v>33</v>
      </c>
      <c r="D83" s="775">
        <v>2373</v>
      </c>
      <c r="E83" s="775">
        <v>16737</v>
      </c>
      <c r="F83" s="222" t="s">
        <v>221</v>
      </c>
      <c r="G83" s="657">
        <f t="shared" si="11"/>
        <v>19968</v>
      </c>
      <c r="H83" s="762" t="s">
        <v>126</v>
      </c>
    </row>
    <row r="84" spans="1:8">
      <c r="A84" s="982" t="s">
        <v>701</v>
      </c>
      <c r="B84" s="775">
        <v>1005</v>
      </c>
      <c r="C84" s="775">
        <v>33</v>
      </c>
      <c r="D84" s="775">
        <v>2116</v>
      </c>
      <c r="E84" s="775">
        <v>15842</v>
      </c>
      <c r="F84" s="222" t="s">
        <v>221</v>
      </c>
      <c r="G84" s="657">
        <f t="shared" si="11"/>
        <v>18996</v>
      </c>
      <c r="H84" s="762" t="s">
        <v>689</v>
      </c>
    </row>
    <row r="85" spans="1:8">
      <c r="A85" s="982" t="s">
        <v>702</v>
      </c>
      <c r="B85" s="775">
        <v>942</v>
      </c>
      <c r="C85" s="775">
        <v>33</v>
      </c>
      <c r="D85" s="775">
        <v>2141</v>
      </c>
      <c r="E85" s="775">
        <v>19931</v>
      </c>
      <c r="F85" s="222" t="s">
        <v>221</v>
      </c>
      <c r="G85" s="657">
        <f t="shared" si="11"/>
        <v>23047</v>
      </c>
      <c r="H85" s="762" t="s">
        <v>128</v>
      </c>
    </row>
    <row r="86" spans="1:8">
      <c r="A86" s="982" t="s">
        <v>703</v>
      </c>
      <c r="B86" s="775">
        <v>2176</v>
      </c>
      <c r="C86" s="775" t="s">
        <v>221</v>
      </c>
      <c r="D86" s="775">
        <v>1567</v>
      </c>
      <c r="E86" s="775">
        <v>53038</v>
      </c>
      <c r="F86" s="222" t="s">
        <v>221</v>
      </c>
      <c r="G86" s="657">
        <f t="shared" si="11"/>
        <v>56781</v>
      </c>
      <c r="H86" s="762" t="s">
        <v>130</v>
      </c>
    </row>
    <row r="87" spans="1:8">
      <c r="A87" s="982" t="s">
        <v>704</v>
      </c>
      <c r="B87" s="775">
        <v>1269</v>
      </c>
      <c r="C87" s="775">
        <v>29</v>
      </c>
      <c r="D87" s="775">
        <v>1890</v>
      </c>
      <c r="E87" s="775">
        <v>47819</v>
      </c>
      <c r="F87" s="222" t="s">
        <v>221</v>
      </c>
      <c r="G87" s="657">
        <f t="shared" si="11"/>
        <v>51007</v>
      </c>
      <c r="H87" s="762" t="s">
        <v>132</v>
      </c>
    </row>
    <row r="88" spans="1:8">
      <c r="A88" s="982" t="s">
        <v>705</v>
      </c>
      <c r="B88" s="775">
        <v>1361</v>
      </c>
      <c r="C88" s="775">
        <v>11</v>
      </c>
      <c r="D88" s="775">
        <v>3000</v>
      </c>
      <c r="E88" s="775">
        <v>17486</v>
      </c>
      <c r="F88" s="222" t="s">
        <v>221</v>
      </c>
      <c r="G88" s="657">
        <f t="shared" si="11"/>
        <v>21858</v>
      </c>
      <c r="H88" s="762" t="s">
        <v>117</v>
      </c>
    </row>
    <row r="89" spans="1:8" ht="14.25">
      <c r="A89" s="666" t="s">
        <v>133</v>
      </c>
      <c r="B89" s="620">
        <f>B90+B91+B92+B93+B94+B95+B96+B97</f>
        <v>29064</v>
      </c>
      <c r="C89" s="620">
        <f>C90+C91+C92+C93+C94+C95+C96+C97</f>
        <v>343</v>
      </c>
      <c r="D89" s="620">
        <f>D90+D91+D92+D93+D94+D95+D96+D97</f>
        <v>42538</v>
      </c>
      <c r="E89" s="620">
        <f>E90+E91+E92+E93+E94+E95+E96+E97</f>
        <v>362281</v>
      </c>
      <c r="F89" s="620">
        <f t="shared" ref="F89:G89" si="12">F90+F91+F92+F93+F94+F95+F96+F97</f>
        <v>5</v>
      </c>
      <c r="G89" s="620">
        <f t="shared" si="12"/>
        <v>434231</v>
      </c>
      <c r="H89" s="669" t="s">
        <v>134</v>
      </c>
    </row>
    <row r="90" spans="1:8">
      <c r="A90" s="159" t="s">
        <v>135</v>
      </c>
      <c r="B90" s="668">
        <v>2568</v>
      </c>
      <c r="C90" s="668">
        <v>28</v>
      </c>
      <c r="D90" s="668">
        <v>1827</v>
      </c>
      <c r="E90" s="668">
        <v>48121</v>
      </c>
      <c r="F90" s="222" t="s">
        <v>221</v>
      </c>
      <c r="G90" s="657">
        <f>SUM(B90:F90)</f>
        <v>52544</v>
      </c>
      <c r="H90" s="670" t="s">
        <v>136</v>
      </c>
    </row>
    <row r="91" spans="1:8">
      <c r="A91" s="159" t="s">
        <v>137</v>
      </c>
      <c r="B91" s="668">
        <v>3768</v>
      </c>
      <c r="C91" s="668">
        <v>5</v>
      </c>
      <c r="D91" s="668">
        <v>1699</v>
      </c>
      <c r="E91" s="668">
        <v>32220</v>
      </c>
      <c r="F91" s="222" t="s">
        <v>221</v>
      </c>
      <c r="G91" s="657">
        <f t="shared" ref="G91:G97" si="13">SUM(B91:F91)</f>
        <v>37692</v>
      </c>
      <c r="H91" s="670" t="s">
        <v>138</v>
      </c>
    </row>
    <row r="92" spans="1:8">
      <c r="A92" s="159" t="s">
        <v>139</v>
      </c>
      <c r="B92" s="668">
        <v>3515</v>
      </c>
      <c r="C92" s="668">
        <v>10</v>
      </c>
      <c r="D92" s="668">
        <v>510</v>
      </c>
      <c r="E92" s="668">
        <v>76076</v>
      </c>
      <c r="F92" s="222" t="s">
        <v>221</v>
      </c>
      <c r="G92" s="657">
        <f t="shared" si="13"/>
        <v>80111</v>
      </c>
      <c r="H92" s="670" t="s">
        <v>140</v>
      </c>
    </row>
    <row r="93" spans="1:8">
      <c r="A93" s="159" t="s">
        <v>141</v>
      </c>
      <c r="B93" s="668">
        <v>2592</v>
      </c>
      <c r="C93" s="668">
        <v>150</v>
      </c>
      <c r="D93" s="668">
        <v>3722</v>
      </c>
      <c r="E93" s="668">
        <v>30086</v>
      </c>
      <c r="F93" s="222" t="s">
        <v>221</v>
      </c>
      <c r="G93" s="657">
        <f t="shared" si="13"/>
        <v>36550</v>
      </c>
      <c r="H93" s="670" t="s">
        <v>142</v>
      </c>
    </row>
    <row r="94" spans="1:8">
      <c r="A94" s="159" t="s">
        <v>143</v>
      </c>
      <c r="B94" s="668">
        <v>6494</v>
      </c>
      <c r="C94" s="668">
        <v>91</v>
      </c>
      <c r="D94" s="668">
        <v>6175</v>
      </c>
      <c r="E94" s="668">
        <v>53346</v>
      </c>
      <c r="F94" s="222">
        <v>3</v>
      </c>
      <c r="G94" s="657">
        <f t="shared" si="13"/>
        <v>66109</v>
      </c>
      <c r="H94" s="670" t="s">
        <v>144</v>
      </c>
    </row>
    <row r="95" spans="1:8">
      <c r="A95" s="159" t="s">
        <v>145</v>
      </c>
      <c r="B95" s="668">
        <v>3289</v>
      </c>
      <c r="C95" s="668">
        <v>16</v>
      </c>
      <c r="D95" s="668">
        <v>21943</v>
      </c>
      <c r="E95" s="668">
        <v>35670</v>
      </c>
      <c r="F95" s="222" t="s">
        <v>221</v>
      </c>
      <c r="G95" s="657">
        <f t="shared" si="13"/>
        <v>60918</v>
      </c>
      <c r="H95" s="670" t="s">
        <v>146</v>
      </c>
    </row>
    <row r="96" spans="1:8">
      <c r="A96" s="159" t="s">
        <v>147</v>
      </c>
      <c r="B96" s="668">
        <v>5046</v>
      </c>
      <c r="C96" s="668">
        <v>41</v>
      </c>
      <c r="D96" s="668">
        <v>4920</v>
      </c>
      <c r="E96" s="668">
        <v>63109</v>
      </c>
      <c r="F96" s="222">
        <v>2</v>
      </c>
      <c r="G96" s="657">
        <f t="shared" si="13"/>
        <v>73118</v>
      </c>
      <c r="H96" s="670" t="s">
        <v>817</v>
      </c>
    </row>
    <row r="97" spans="1:8">
      <c r="A97" s="159" t="s">
        <v>148</v>
      </c>
      <c r="B97" s="668">
        <v>1792</v>
      </c>
      <c r="C97" s="668">
        <v>2</v>
      </c>
      <c r="D97" s="668">
        <v>1742</v>
      </c>
      <c r="E97" s="668">
        <v>23653</v>
      </c>
      <c r="F97" s="222" t="s">
        <v>221</v>
      </c>
      <c r="G97" s="657">
        <f t="shared" si="13"/>
        <v>27189</v>
      </c>
      <c r="H97" s="670" t="s">
        <v>149</v>
      </c>
    </row>
    <row r="98" spans="1:8" ht="15.75">
      <c r="A98" s="666" t="s">
        <v>150</v>
      </c>
      <c r="B98" s="620">
        <f>B99+B100+B101+B102+B103</f>
        <v>658</v>
      </c>
      <c r="C98" s="620">
        <f>C99+C100+C101+C102+C103</f>
        <v>135</v>
      </c>
      <c r="D98" s="620">
        <f>D99+D100+D101+D102+D103</f>
        <v>13055</v>
      </c>
      <c r="E98" s="620">
        <f>E99+E100+E101+E102+E103</f>
        <v>103756</v>
      </c>
      <c r="F98" s="620" t="s">
        <v>221</v>
      </c>
      <c r="G98" s="620">
        <f t="shared" ref="G98" si="14">G99+G100+G101+G102+G103</f>
        <v>117604</v>
      </c>
      <c r="H98" s="667" t="s">
        <v>151</v>
      </c>
    </row>
    <row r="99" spans="1:8">
      <c r="A99" s="159" t="s">
        <v>152</v>
      </c>
      <c r="B99" s="668">
        <v>438</v>
      </c>
      <c r="C99" s="668">
        <v>85</v>
      </c>
      <c r="D99" s="668">
        <v>3612</v>
      </c>
      <c r="E99" s="668">
        <v>29547</v>
      </c>
      <c r="F99" s="222" t="s">
        <v>221</v>
      </c>
      <c r="G99" s="657">
        <f>SUM(B99:F99)</f>
        <v>33682</v>
      </c>
      <c r="H99" s="670" t="s">
        <v>153</v>
      </c>
    </row>
    <row r="100" spans="1:8">
      <c r="A100" s="159" t="s">
        <v>154</v>
      </c>
      <c r="B100" s="668">
        <v>18</v>
      </c>
      <c r="C100" s="668">
        <v>5</v>
      </c>
      <c r="D100" s="668">
        <v>3370</v>
      </c>
      <c r="E100" s="668">
        <v>26594</v>
      </c>
      <c r="F100" s="222" t="s">
        <v>221</v>
      </c>
      <c r="G100" s="657">
        <f t="shared" ref="G100:G103" si="15">SUM(B100:F100)</f>
        <v>29987</v>
      </c>
      <c r="H100" s="670" t="s">
        <v>155</v>
      </c>
    </row>
    <row r="101" spans="1:8">
      <c r="A101" s="159" t="s">
        <v>156</v>
      </c>
      <c r="B101" s="668">
        <v>141</v>
      </c>
      <c r="C101" s="668">
        <v>35</v>
      </c>
      <c r="D101" s="668">
        <v>3406</v>
      </c>
      <c r="E101" s="668">
        <v>16497</v>
      </c>
      <c r="F101" s="222" t="s">
        <v>221</v>
      </c>
      <c r="G101" s="657">
        <f t="shared" si="15"/>
        <v>20079</v>
      </c>
      <c r="H101" s="670" t="s">
        <v>157</v>
      </c>
    </row>
    <row r="102" spans="1:8">
      <c r="A102" s="159" t="s">
        <v>158</v>
      </c>
      <c r="B102" s="668">
        <v>51</v>
      </c>
      <c r="C102" s="668">
        <v>7</v>
      </c>
      <c r="D102" s="668">
        <v>1345</v>
      </c>
      <c r="E102" s="668">
        <v>14687</v>
      </c>
      <c r="F102" s="222" t="s">
        <v>221</v>
      </c>
      <c r="G102" s="657">
        <f t="shared" si="15"/>
        <v>16090</v>
      </c>
      <c r="H102" s="670" t="s">
        <v>159</v>
      </c>
    </row>
    <row r="103" spans="1:8">
      <c r="A103" s="159" t="s">
        <v>160</v>
      </c>
      <c r="B103" s="668">
        <v>10</v>
      </c>
      <c r="C103" s="668">
        <v>3</v>
      </c>
      <c r="D103" s="668">
        <v>1322</v>
      </c>
      <c r="E103" s="668">
        <v>16431</v>
      </c>
      <c r="F103" s="222" t="s">
        <v>221</v>
      </c>
      <c r="G103" s="657">
        <f t="shared" si="15"/>
        <v>17766</v>
      </c>
      <c r="H103" s="670" t="s">
        <v>161</v>
      </c>
    </row>
    <row r="104" spans="1:8" ht="14.25">
      <c r="A104" s="666" t="s">
        <v>162</v>
      </c>
      <c r="B104" s="620">
        <f>SUM(B105:B110)</f>
        <v>2463</v>
      </c>
      <c r="C104" s="620">
        <f>C105+C106+C107+C108+C109+C110</f>
        <v>173</v>
      </c>
      <c r="D104" s="620">
        <f>D105+D106+D107+D108+D109+D110</f>
        <v>11070</v>
      </c>
      <c r="E104" s="620">
        <f>E105+E106+E107+E108+E109+E110</f>
        <v>131716</v>
      </c>
      <c r="F104" s="228" t="s">
        <v>221</v>
      </c>
      <c r="G104" s="620">
        <f>SUM(B104:F104)</f>
        <v>145422</v>
      </c>
      <c r="H104" s="669" t="s">
        <v>163</v>
      </c>
    </row>
    <row r="105" spans="1:8">
      <c r="A105" s="159" t="s">
        <v>164</v>
      </c>
      <c r="B105" s="668">
        <v>1481</v>
      </c>
      <c r="C105" s="668">
        <v>16</v>
      </c>
      <c r="D105" s="668">
        <v>2103</v>
      </c>
      <c r="E105" s="668">
        <v>22662</v>
      </c>
      <c r="F105" s="222" t="s">
        <v>221</v>
      </c>
      <c r="G105" s="657">
        <f>SUM(B105:F105)</f>
        <v>26262</v>
      </c>
      <c r="H105" s="670" t="s">
        <v>165</v>
      </c>
    </row>
    <row r="106" spans="1:8">
      <c r="A106" s="159" t="s">
        <v>166</v>
      </c>
      <c r="B106" s="668">
        <v>14</v>
      </c>
      <c r="C106" s="668">
        <v>1</v>
      </c>
      <c r="D106" s="668">
        <v>1400</v>
      </c>
      <c r="E106" s="668">
        <v>21187</v>
      </c>
      <c r="F106" s="222" t="s">
        <v>221</v>
      </c>
      <c r="G106" s="657">
        <f t="shared" ref="G106:G110" si="16">SUM(B106:F106)</f>
        <v>22602</v>
      </c>
      <c r="H106" s="670" t="s">
        <v>167</v>
      </c>
    </row>
    <row r="107" spans="1:8">
      <c r="A107" s="159" t="s">
        <v>168</v>
      </c>
      <c r="B107" s="668">
        <v>806</v>
      </c>
      <c r="C107" s="668">
        <v>13</v>
      </c>
      <c r="D107" s="668">
        <v>926</v>
      </c>
      <c r="E107" s="668">
        <v>17997</v>
      </c>
      <c r="F107" s="222" t="s">
        <v>221</v>
      </c>
      <c r="G107" s="657">
        <f t="shared" si="16"/>
        <v>19742</v>
      </c>
      <c r="H107" s="670" t="s">
        <v>169</v>
      </c>
    </row>
    <row r="108" spans="1:8">
      <c r="A108" s="159" t="s">
        <v>170</v>
      </c>
      <c r="B108" s="668">
        <v>36</v>
      </c>
      <c r="C108" s="668">
        <v>127</v>
      </c>
      <c r="D108" s="668">
        <v>3577</v>
      </c>
      <c r="E108" s="668">
        <v>56200</v>
      </c>
      <c r="F108" s="222" t="s">
        <v>221</v>
      </c>
      <c r="G108" s="657">
        <f t="shared" si="16"/>
        <v>59940</v>
      </c>
      <c r="H108" s="670" t="s">
        <v>171</v>
      </c>
    </row>
    <row r="109" spans="1:8">
      <c r="A109" s="159" t="s">
        <v>172</v>
      </c>
      <c r="B109" s="668" t="s">
        <v>221</v>
      </c>
      <c r="C109" s="668">
        <v>4</v>
      </c>
      <c r="D109" s="668">
        <v>1825</v>
      </c>
      <c r="E109" s="668">
        <v>9404</v>
      </c>
      <c r="F109" s="222" t="s">
        <v>221</v>
      </c>
      <c r="G109" s="657">
        <f t="shared" si="16"/>
        <v>11233</v>
      </c>
      <c r="H109" s="670" t="s">
        <v>173</v>
      </c>
    </row>
    <row r="110" spans="1:8">
      <c r="A110" s="159" t="s">
        <v>174</v>
      </c>
      <c r="B110" s="668">
        <v>126</v>
      </c>
      <c r="C110" s="668">
        <v>12</v>
      </c>
      <c r="D110" s="668">
        <v>1239</v>
      </c>
      <c r="E110" s="668">
        <v>4266</v>
      </c>
      <c r="F110" s="222" t="s">
        <v>221</v>
      </c>
      <c r="G110" s="657">
        <f t="shared" si="16"/>
        <v>5643</v>
      </c>
      <c r="H110" s="670" t="s">
        <v>175</v>
      </c>
    </row>
    <row r="111" spans="1:8" ht="14.25">
      <c r="A111" s="653" t="s">
        <v>176</v>
      </c>
      <c r="B111" s="620">
        <f>B112+B113+B114+B115</f>
        <v>962</v>
      </c>
      <c r="C111" s="620">
        <f>C112+C113+C114+C115</f>
        <v>39</v>
      </c>
      <c r="D111" s="620">
        <f>D112+D113+D114+D115</f>
        <v>4161</v>
      </c>
      <c r="E111" s="620">
        <f>E112+E113+E114+E115</f>
        <v>17950</v>
      </c>
      <c r="F111" s="620" t="s">
        <v>221</v>
      </c>
      <c r="G111" s="620">
        <f t="shared" ref="G111" si="17">G112+G113+G114+G115</f>
        <v>23112</v>
      </c>
      <c r="H111" s="669" t="s">
        <v>177</v>
      </c>
    </row>
    <row r="112" spans="1:8">
      <c r="A112" s="159" t="s">
        <v>178</v>
      </c>
      <c r="B112" s="668">
        <v>80</v>
      </c>
      <c r="C112" s="668" t="s">
        <v>221</v>
      </c>
      <c r="D112" s="668">
        <v>444</v>
      </c>
      <c r="E112" s="668">
        <v>1379</v>
      </c>
      <c r="F112" s="222" t="s">
        <v>221</v>
      </c>
      <c r="G112" s="657">
        <f>SUM(B112:F112)</f>
        <v>1903</v>
      </c>
      <c r="H112" s="670" t="s">
        <v>179</v>
      </c>
    </row>
    <row r="113" spans="1:8">
      <c r="A113" s="159" t="s">
        <v>180</v>
      </c>
      <c r="B113" s="668">
        <v>448</v>
      </c>
      <c r="C113" s="668">
        <v>20</v>
      </c>
      <c r="D113" s="668">
        <v>1847</v>
      </c>
      <c r="E113" s="668">
        <v>7088</v>
      </c>
      <c r="F113" s="222" t="s">
        <v>221</v>
      </c>
      <c r="G113" s="657">
        <f t="shared" ref="G113:G115" si="18">SUM(B113:F113)</f>
        <v>9403</v>
      </c>
      <c r="H113" s="670" t="s">
        <v>181</v>
      </c>
    </row>
    <row r="114" spans="1:8">
      <c r="A114" s="159" t="s">
        <v>182</v>
      </c>
      <c r="B114" s="668">
        <v>52</v>
      </c>
      <c r="C114" s="668" t="s">
        <v>221</v>
      </c>
      <c r="D114" s="668">
        <v>1224</v>
      </c>
      <c r="E114" s="668">
        <v>4077</v>
      </c>
      <c r="F114" s="222" t="s">
        <v>221</v>
      </c>
      <c r="G114" s="657">
        <f t="shared" si="18"/>
        <v>5353</v>
      </c>
      <c r="H114" s="670" t="s">
        <v>183</v>
      </c>
    </row>
    <row r="115" spans="1:8">
      <c r="A115" s="159" t="s">
        <v>184</v>
      </c>
      <c r="B115" s="668">
        <v>382</v>
      </c>
      <c r="C115" s="668">
        <v>19</v>
      </c>
      <c r="D115" s="668">
        <v>646</v>
      </c>
      <c r="E115" s="668">
        <v>5406</v>
      </c>
      <c r="F115" s="222" t="s">
        <v>221</v>
      </c>
      <c r="G115" s="657">
        <f t="shared" si="18"/>
        <v>6453</v>
      </c>
      <c r="H115" s="670" t="s">
        <v>185</v>
      </c>
    </row>
    <row r="116" spans="1:8" ht="14.25">
      <c r="A116" s="665" t="s">
        <v>186</v>
      </c>
      <c r="B116" s="620">
        <f>B117+B118+B119+B120</f>
        <v>416</v>
      </c>
      <c r="C116" s="620">
        <f>C117+C118+C119+C120</f>
        <v>28</v>
      </c>
      <c r="D116" s="620">
        <f>D117+D118+D119+D120</f>
        <v>4260</v>
      </c>
      <c r="E116" s="620">
        <f>E117+E118+E119+E120</f>
        <v>16640</v>
      </c>
      <c r="F116" s="222" t="s">
        <v>221</v>
      </c>
      <c r="G116" s="620">
        <f>SUM(B116:F116)</f>
        <v>21344</v>
      </c>
      <c r="H116" s="669" t="s">
        <v>187</v>
      </c>
    </row>
    <row r="117" spans="1:8">
      <c r="A117" s="159" t="s">
        <v>188</v>
      </c>
      <c r="B117" s="668">
        <v>63</v>
      </c>
      <c r="C117" s="668">
        <v>4</v>
      </c>
      <c r="D117" s="668">
        <v>336</v>
      </c>
      <c r="E117" s="668">
        <v>2910</v>
      </c>
      <c r="F117" s="222" t="s">
        <v>221</v>
      </c>
      <c r="G117" s="657">
        <f>SUM(B117:F117)</f>
        <v>3313</v>
      </c>
      <c r="H117" s="670" t="s">
        <v>189</v>
      </c>
    </row>
    <row r="118" spans="1:8">
      <c r="A118" s="159" t="s">
        <v>190</v>
      </c>
      <c r="B118" s="668">
        <v>23</v>
      </c>
      <c r="C118" s="668" t="s">
        <v>221</v>
      </c>
      <c r="D118" s="668">
        <v>363</v>
      </c>
      <c r="E118" s="668">
        <v>3039</v>
      </c>
      <c r="F118" s="222" t="s">
        <v>221</v>
      </c>
      <c r="G118" s="657">
        <f t="shared" ref="G118:G120" si="19">SUM(B118:F118)</f>
        <v>3425</v>
      </c>
      <c r="H118" s="670" t="s">
        <v>191</v>
      </c>
    </row>
    <row r="119" spans="1:8">
      <c r="A119" s="159" t="s">
        <v>818</v>
      </c>
      <c r="B119" s="668">
        <v>316</v>
      </c>
      <c r="C119" s="668">
        <v>24</v>
      </c>
      <c r="D119" s="668">
        <v>3324</v>
      </c>
      <c r="E119" s="668">
        <v>9803</v>
      </c>
      <c r="F119" s="222" t="s">
        <v>221</v>
      </c>
      <c r="G119" s="657">
        <f t="shared" si="19"/>
        <v>13467</v>
      </c>
      <c r="H119" s="670" t="s">
        <v>192</v>
      </c>
    </row>
    <row r="120" spans="1:8">
      <c r="A120" s="159" t="s">
        <v>193</v>
      </c>
      <c r="B120" s="668">
        <v>14</v>
      </c>
      <c r="C120" s="668" t="s">
        <v>221</v>
      </c>
      <c r="D120" s="668">
        <v>237</v>
      </c>
      <c r="E120" s="668">
        <v>888</v>
      </c>
      <c r="F120" s="222" t="s">
        <v>221</v>
      </c>
      <c r="G120" s="657">
        <f t="shared" si="19"/>
        <v>1139</v>
      </c>
      <c r="H120" s="670" t="s">
        <v>194</v>
      </c>
    </row>
    <row r="121" spans="1:8" ht="14.25">
      <c r="A121" s="653" t="s">
        <v>195</v>
      </c>
      <c r="B121" s="620">
        <f>SUM(B122:B123)</f>
        <v>82</v>
      </c>
      <c r="C121" s="620">
        <f>SUM(C122:C123)</f>
        <v>8</v>
      </c>
      <c r="D121" s="620">
        <f>SUM(D122:D123)</f>
        <v>2111</v>
      </c>
      <c r="E121" s="620">
        <f>SUM(E122:E123)</f>
        <v>3231</v>
      </c>
      <c r="F121" s="620" t="s">
        <v>221</v>
      </c>
      <c r="G121" s="620">
        <f t="shared" ref="G121" si="20">SUM(G122:G123)</f>
        <v>5432</v>
      </c>
      <c r="H121" s="669" t="s">
        <v>196</v>
      </c>
    </row>
    <row r="122" spans="1:8" ht="15">
      <c r="A122" s="25" t="s">
        <v>197</v>
      </c>
      <c r="B122" s="668" t="s">
        <v>221</v>
      </c>
      <c r="C122" s="668" t="s">
        <v>221</v>
      </c>
      <c r="D122" s="668">
        <v>93</v>
      </c>
      <c r="E122" s="668">
        <v>148</v>
      </c>
      <c r="F122" s="222" t="s">
        <v>221</v>
      </c>
      <c r="G122" s="657">
        <f>SUM(D122:F122)</f>
        <v>241</v>
      </c>
      <c r="H122" s="62" t="s">
        <v>198</v>
      </c>
    </row>
    <row r="123" spans="1:8">
      <c r="A123" s="656" t="s">
        <v>199</v>
      </c>
      <c r="B123" s="668">
        <v>82</v>
      </c>
      <c r="C123" s="668">
        <v>8</v>
      </c>
      <c r="D123" s="668">
        <v>2018</v>
      </c>
      <c r="E123" s="668">
        <v>3083</v>
      </c>
      <c r="F123" s="222" t="s">
        <v>221</v>
      </c>
      <c r="G123" s="657">
        <f>SUM(B123:F123)</f>
        <v>5191</v>
      </c>
      <c r="H123" s="670" t="s">
        <v>857</v>
      </c>
    </row>
    <row r="124" spans="1:8" ht="15.75">
      <c r="A124" s="653" t="s">
        <v>201</v>
      </c>
      <c r="B124" s="671">
        <f>B11+B20+B29+B39+B47+B72+B89+B98+B104+B111+B116+B121</f>
        <v>88661</v>
      </c>
      <c r="C124" s="671">
        <f>C11+C20+C29+C39+C47+C72+C89+C98+C104+C111+C116+C121</f>
        <v>3570</v>
      </c>
      <c r="D124" s="671">
        <f>D11+D20+D29+D39+D47+D72+D89+D98+D104+D111+D116+D121</f>
        <v>248495</v>
      </c>
      <c r="E124" s="671">
        <f>E11+E20+E29+E39+E47+E72+E89+E98+E104+E111+E116+E121</f>
        <v>2160889</v>
      </c>
      <c r="F124" s="671">
        <f t="shared" ref="F124:G124" si="21">F11+F20+F29+F39+F47+F72+F89+F98+F104+F111+F116+F121</f>
        <v>86</v>
      </c>
      <c r="G124" s="671">
        <f t="shared" si="21"/>
        <v>2501701</v>
      </c>
      <c r="H124" s="667" t="s">
        <v>202</v>
      </c>
    </row>
    <row r="125" spans="1:8" ht="58.5" customHeight="1">
      <c r="A125" s="16"/>
      <c r="B125" s="16"/>
      <c r="C125" s="16"/>
      <c r="D125" s="16"/>
      <c r="E125" s="16"/>
      <c r="F125" s="16"/>
      <c r="G125" s="16"/>
      <c r="H125" s="16"/>
    </row>
    <row r="126" spans="1:8" ht="18.75">
      <c r="A126" s="63" t="s">
        <v>587</v>
      </c>
      <c r="B126" s="63"/>
      <c r="C126" s="63"/>
      <c r="D126" s="672"/>
      <c r="E126" s="673"/>
      <c r="F126" s="16"/>
      <c r="G126" s="673"/>
      <c r="H126" s="67" t="s">
        <v>588</v>
      </c>
    </row>
    <row r="127" spans="1:8">
      <c r="A127" s="63" t="s">
        <v>811</v>
      </c>
      <c r="B127" s="63"/>
      <c r="C127" s="63"/>
      <c r="D127" s="16"/>
      <c r="E127" s="16"/>
      <c r="F127" s="16"/>
      <c r="G127" s="16"/>
      <c r="H127" s="101" t="s">
        <v>208</v>
      </c>
    </row>
    <row r="128" spans="1:8">
      <c r="A128" s="63" t="s">
        <v>715</v>
      </c>
      <c r="B128" s="63"/>
      <c r="C128" s="63"/>
      <c r="D128" s="66"/>
      <c r="E128" s="66"/>
      <c r="F128" s="66"/>
      <c r="G128" s="14"/>
      <c r="H128" s="67" t="s">
        <v>820</v>
      </c>
    </row>
    <row r="129" spans="4:8" ht="15">
      <c r="D129" s="209"/>
      <c r="H129" s="659"/>
    </row>
    <row r="130" spans="4:8" ht="15">
      <c r="D130" s="209"/>
      <c r="H130" s="659"/>
    </row>
  </sheetData>
  <mergeCells count="8">
    <mergeCell ref="G65:H65"/>
    <mergeCell ref="F66:H66"/>
    <mergeCell ref="G3:H3"/>
    <mergeCell ref="G4:H4"/>
    <mergeCell ref="F5:H5"/>
    <mergeCell ref="D6:G6"/>
    <mergeCell ref="A59:H59"/>
    <mergeCell ref="G64:H64"/>
  </mergeCells>
  <printOptions gridLinesSet="0"/>
  <pageMargins left="0.83572916666666663" right="0.26624999999999999" top="0.59055118110236227" bottom="0.59055118110236227" header="0.51181102362204722" footer="0.51181102362204722"/>
  <pageSetup paperSize="9" scale="75" orientation="portrait" r:id="rId1"/>
  <headerFooter alignWithMargins="0"/>
  <rowBreaks count="1" manualBreakCount="1">
    <brk id="61" max="16383" man="1"/>
  </rowBreaks>
  <ignoredErrors>
    <ignoredError sqref="G20 G39 G47:G48 G89 G98 G111" formula="1"/>
  </ignoredErrors>
</worksheet>
</file>

<file path=xl/worksheets/sheet23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H142"/>
  <sheetViews>
    <sheetView showGridLines="0" view="pageLayout" zoomScaleSheetLayoutView="30" workbookViewId="0">
      <selection activeCell="D136" sqref="D136:E136"/>
    </sheetView>
  </sheetViews>
  <sheetFormatPr baseColWidth="10" defaultColWidth="12.42578125" defaultRowHeight="12.75"/>
  <cols>
    <col min="1" max="1" width="31.42578125" style="2" customWidth="1"/>
    <col min="2" max="4" width="9.85546875" style="2" customWidth="1"/>
    <col min="5" max="5" width="13.28515625" style="2" customWidth="1"/>
    <col min="6" max="6" width="10.7109375" style="2" customWidth="1"/>
    <col min="7" max="7" width="12.28515625" style="2" customWidth="1"/>
    <col min="8" max="8" width="31.140625" style="2" customWidth="1"/>
    <col min="9" max="236" width="11" style="2" customWidth="1"/>
    <col min="237" max="237" width="12.42578125" style="2"/>
    <col min="238" max="238" width="31.42578125" style="2" customWidth="1"/>
    <col min="239" max="241" width="9.85546875" style="2" customWidth="1"/>
    <col min="242" max="242" width="13.28515625" style="2" customWidth="1"/>
    <col min="243" max="243" width="10.7109375" style="2" customWidth="1"/>
    <col min="244" max="244" width="12.28515625" style="2" customWidth="1"/>
    <col min="245" max="245" width="31.140625" style="2" customWidth="1"/>
    <col min="246" max="246" width="8" style="2" customWidth="1"/>
    <col min="247" max="251" width="12.140625" style="2" customWidth="1"/>
    <col min="252" max="254" width="33.85546875" style="2" customWidth="1"/>
    <col min="255" max="492" width="11" style="2" customWidth="1"/>
    <col min="493" max="493" width="12.42578125" style="2"/>
    <col min="494" max="494" width="31.42578125" style="2" customWidth="1"/>
    <col min="495" max="497" width="9.85546875" style="2" customWidth="1"/>
    <col min="498" max="498" width="13.28515625" style="2" customWidth="1"/>
    <col min="499" max="499" width="10.7109375" style="2" customWidth="1"/>
    <col min="500" max="500" width="12.28515625" style="2" customWidth="1"/>
    <col min="501" max="501" width="31.140625" style="2" customWidth="1"/>
    <col min="502" max="502" width="8" style="2" customWidth="1"/>
    <col min="503" max="507" width="12.140625" style="2" customWidth="1"/>
    <col min="508" max="510" width="33.85546875" style="2" customWidth="1"/>
    <col min="511" max="748" width="11" style="2" customWidth="1"/>
    <col min="749" max="749" width="12.42578125" style="2"/>
    <col min="750" max="750" width="31.42578125" style="2" customWidth="1"/>
    <col min="751" max="753" width="9.85546875" style="2" customWidth="1"/>
    <col min="754" max="754" width="13.28515625" style="2" customWidth="1"/>
    <col min="755" max="755" width="10.7109375" style="2" customWidth="1"/>
    <col min="756" max="756" width="12.28515625" style="2" customWidth="1"/>
    <col min="757" max="757" width="31.140625" style="2" customWidth="1"/>
    <col min="758" max="758" width="8" style="2" customWidth="1"/>
    <col min="759" max="763" width="12.140625" style="2" customWidth="1"/>
    <col min="764" max="766" width="33.85546875" style="2" customWidth="1"/>
    <col min="767" max="1004" width="11" style="2" customWidth="1"/>
    <col min="1005" max="1005" width="12.42578125" style="2"/>
    <col min="1006" max="1006" width="31.42578125" style="2" customWidth="1"/>
    <col min="1007" max="1009" width="9.85546875" style="2" customWidth="1"/>
    <col min="1010" max="1010" width="13.28515625" style="2" customWidth="1"/>
    <col min="1011" max="1011" width="10.7109375" style="2" customWidth="1"/>
    <col min="1012" max="1012" width="12.28515625" style="2" customWidth="1"/>
    <col min="1013" max="1013" width="31.140625" style="2" customWidth="1"/>
    <col min="1014" max="1014" width="8" style="2" customWidth="1"/>
    <col min="1015" max="1019" width="12.140625" style="2" customWidth="1"/>
    <col min="1020" max="1022" width="33.85546875" style="2" customWidth="1"/>
    <col min="1023" max="1260" width="11" style="2" customWidth="1"/>
    <col min="1261" max="1261" width="12.42578125" style="2"/>
    <col min="1262" max="1262" width="31.42578125" style="2" customWidth="1"/>
    <col min="1263" max="1265" width="9.85546875" style="2" customWidth="1"/>
    <col min="1266" max="1266" width="13.28515625" style="2" customWidth="1"/>
    <col min="1267" max="1267" width="10.7109375" style="2" customWidth="1"/>
    <col min="1268" max="1268" width="12.28515625" style="2" customWidth="1"/>
    <col min="1269" max="1269" width="31.140625" style="2" customWidth="1"/>
    <col min="1270" max="1270" width="8" style="2" customWidth="1"/>
    <col min="1271" max="1275" width="12.140625" style="2" customWidth="1"/>
    <col min="1276" max="1278" width="33.85546875" style="2" customWidth="1"/>
    <col min="1279" max="1516" width="11" style="2" customWidth="1"/>
    <col min="1517" max="1517" width="12.42578125" style="2"/>
    <col min="1518" max="1518" width="31.42578125" style="2" customWidth="1"/>
    <col min="1519" max="1521" width="9.85546875" style="2" customWidth="1"/>
    <col min="1522" max="1522" width="13.28515625" style="2" customWidth="1"/>
    <col min="1523" max="1523" width="10.7109375" style="2" customWidth="1"/>
    <col min="1524" max="1524" width="12.28515625" style="2" customWidth="1"/>
    <col min="1525" max="1525" width="31.140625" style="2" customWidth="1"/>
    <col min="1526" max="1526" width="8" style="2" customWidth="1"/>
    <col min="1527" max="1531" width="12.140625" style="2" customWidth="1"/>
    <col min="1532" max="1534" width="33.85546875" style="2" customWidth="1"/>
    <col min="1535" max="1772" width="11" style="2" customWidth="1"/>
    <col min="1773" max="1773" width="12.42578125" style="2"/>
    <col min="1774" max="1774" width="31.42578125" style="2" customWidth="1"/>
    <col min="1775" max="1777" width="9.85546875" style="2" customWidth="1"/>
    <col min="1778" max="1778" width="13.28515625" style="2" customWidth="1"/>
    <col min="1779" max="1779" width="10.7109375" style="2" customWidth="1"/>
    <col min="1780" max="1780" width="12.28515625" style="2" customWidth="1"/>
    <col min="1781" max="1781" width="31.140625" style="2" customWidth="1"/>
    <col min="1782" max="1782" width="8" style="2" customWidth="1"/>
    <col min="1783" max="1787" width="12.140625" style="2" customWidth="1"/>
    <col min="1788" max="1790" width="33.85546875" style="2" customWidth="1"/>
    <col min="1791" max="2028" width="11" style="2" customWidth="1"/>
    <col min="2029" max="2029" width="12.42578125" style="2"/>
    <col min="2030" max="2030" width="31.42578125" style="2" customWidth="1"/>
    <col min="2031" max="2033" width="9.85546875" style="2" customWidth="1"/>
    <col min="2034" max="2034" width="13.28515625" style="2" customWidth="1"/>
    <col min="2035" max="2035" width="10.7109375" style="2" customWidth="1"/>
    <col min="2036" max="2036" width="12.28515625" style="2" customWidth="1"/>
    <col min="2037" max="2037" width="31.140625" style="2" customWidth="1"/>
    <col min="2038" max="2038" width="8" style="2" customWidth="1"/>
    <col min="2039" max="2043" width="12.140625" style="2" customWidth="1"/>
    <col min="2044" max="2046" width="33.85546875" style="2" customWidth="1"/>
    <col min="2047" max="2284" width="11" style="2" customWidth="1"/>
    <col min="2285" max="2285" width="12.42578125" style="2"/>
    <col min="2286" max="2286" width="31.42578125" style="2" customWidth="1"/>
    <col min="2287" max="2289" width="9.85546875" style="2" customWidth="1"/>
    <col min="2290" max="2290" width="13.28515625" style="2" customWidth="1"/>
    <col min="2291" max="2291" width="10.7109375" style="2" customWidth="1"/>
    <col min="2292" max="2292" width="12.28515625" style="2" customWidth="1"/>
    <col min="2293" max="2293" width="31.140625" style="2" customWidth="1"/>
    <col min="2294" max="2294" width="8" style="2" customWidth="1"/>
    <col min="2295" max="2299" width="12.140625" style="2" customWidth="1"/>
    <col min="2300" max="2302" width="33.85546875" style="2" customWidth="1"/>
    <col min="2303" max="2540" width="11" style="2" customWidth="1"/>
    <col min="2541" max="2541" width="12.42578125" style="2"/>
    <col min="2542" max="2542" width="31.42578125" style="2" customWidth="1"/>
    <col min="2543" max="2545" width="9.85546875" style="2" customWidth="1"/>
    <col min="2546" max="2546" width="13.28515625" style="2" customWidth="1"/>
    <col min="2547" max="2547" width="10.7109375" style="2" customWidth="1"/>
    <col min="2548" max="2548" width="12.28515625" style="2" customWidth="1"/>
    <col min="2549" max="2549" width="31.140625" style="2" customWidth="1"/>
    <col min="2550" max="2550" width="8" style="2" customWidth="1"/>
    <col min="2551" max="2555" width="12.140625" style="2" customWidth="1"/>
    <col min="2556" max="2558" width="33.85546875" style="2" customWidth="1"/>
    <col min="2559" max="2796" width="11" style="2" customWidth="1"/>
    <col min="2797" max="2797" width="12.42578125" style="2"/>
    <col min="2798" max="2798" width="31.42578125" style="2" customWidth="1"/>
    <col min="2799" max="2801" width="9.85546875" style="2" customWidth="1"/>
    <col min="2802" max="2802" width="13.28515625" style="2" customWidth="1"/>
    <col min="2803" max="2803" width="10.7109375" style="2" customWidth="1"/>
    <col min="2804" max="2804" width="12.28515625" style="2" customWidth="1"/>
    <col min="2805" max="2805" width="31.140625" style="2" customWidth="1"/>
    <col min="2806" max="2806" width="8" style="2" customWidth="1"/>
    <col min="2807" max="2811" width="12.140625" style="2" customWidth="1"/>
    <col min="2812" max="2814" width="33.85546875" style="2" customWidth="1"/>
    <col min="2815" max="3052" width="11" style="2" customWidth="1"/>
    <col min="3053" max="3053" width="12.42578125" style="2"/>
    <col min="3054" max="3054" width="31.42578125" style="2" customWidth="1"/>
    <col min="3055" max="3057" width="9.85546875" style="2" customWidth="1"/>
    <col min="3058" max="3058" width="13.28515625" style="2" customWidth="1"/>
    <col min="3059" max="3059" width="10.7109375" style="2" customWidth="1"/>
    <col min="3060" max="3060" width="12.28515625" style="2" customWidth="1"/>
    <col min="3061" max="3061" width="31.140625" style="2" customWidth="1"/>
    <col min="3062" max="3062" width="8" style="2" customWidth="1"/>
    <col min="3063" max="3067" width="12.140625" style="2" customWidth="1"/>
    <col min="3068" max="3070" width="33.85546875" style="2" customWidth="1"/>
    <col min="3071" max="3308" width="11" style="2" customWidth="1"/>
    <col min="3309" max="3309" width="12.42578125" style="2"/>
    <col min="3310" max="3310" width="31.42578125" style="2" customWidth="1"/>
    <col min="3311" max="3313" width="9.85546875" style="2" customWidth="1"/>
    <col min="3314" max="3314" width="13.28515625" style="2" customWidth="1"/>
    <col min="3315" max="3315" width="10.7109375" style="2" customWidth="1"/>
    <col min="3316" max="3316" width="12.28515625" style="2" customWidth="1"/>
    <col min="3317" max="3317" width="31.140625" style="2" customWidth="1"/>
    <col min="3318" max="3318" width="8" style="2" customWidth="1"/>
    <col min="3319" max="3323" width="12.140625" style="2" customWidth="1"/>
    <col min="3324" max="3326" width="33.85546875" style="2" customWidth="1"/>
    <col min="3327" max="3564" width="11" style="2" customWidth="1"/>
    <col min="3565" max="3565" width="12.42578125" style="2"/>
    <col min="3566" max="3566" width="31.42578125" style="2" customWidth="1"/>
    <col min="3567" max="3569" width="9.85546875" style="2" customWidth="1"/>
    <col min="3570" max="3570" width="13.28515625" style="2" customWidth="1"/>
    <col min="3571" max="3571" width="10.7109375" style="2" customWidth="1"/>
    <col min="3572" max="3572" width="12.28515625" style="2" customWidth="1"/>
    <col min="3573" max="3573" width="31.140625" style="2" customWidth="1"/>
    <col min="3574" max="3574" width="8" style="2" customWidth="1"/>
    <col min="3575" max="3579" width="12.140625" style="2" customWidth="1"/>
    <col min="3580" max="3582" width="33.85546875" style="2" customWidth="1"/>
    <col min="3583" max="3820" width="11" style="2" customWidth="1"/>
    <col min="3821" max="3821" width="12.42578125" style="2"/>
    <col min="3822" max="3822" width="31.42578125" style="2" customWidth="1"/>
    <col min="3823" max="3825" width="9.85546875" style="2" customWidth="1"/>
    <col min="3826" max="3826" width="13.28515625" style="2" customWidth="1"/>
    <col min="3827" max="3827" width="10.7109375" style="2" customWidth="1"/>
    <col min="3828" max="3828" width="12.28515625" style="2" customWidth="1"/>
    <col min="3829" max="3829" width="31.140625" style="2" customWidth="1"/>
    <col min="3830" max="3830" width="8" style="2" customWidth="1"/>
    <col min="3831" max="3835" width="12.140625" style="2" customWidth="1"/>
    <col min="3836" max="3838" width="33.85546875" style="2" customWidth="1"/>
    <col min="3839" max="4076" width="11" style="2" customWidth="1"/>
    <col min="4077" max="4077" width="12.42578125" style="2"/>
    <col min="4078" max="4078" width="31.42578125" style="2" customWidth="1"/>
    <col min="4079" max="4081" width="9.85546875" style="2" customWidth="1"/>
    <col min="4082" max="4082" width="13.28515625" style="2" customWidth="1"/>
    <col min="4083" max="4083" width="10.7109375" style="2" customWidth="1"/>
    <col min="4084" max="4084" width="12.28515625" style="2" customWidth="1"/>
    <col min="4085" max="4085" width="31.140625" style="2" customWidth="1"/>
    <col min="4086" max="4086" width="8" style="2" customWidth="1"/>
    <col min="4087" max="4091" width="12.140625" style="2" customWidth="1"/>
    <col min="4092" max="4094" width="33.85546875" style="2" customWidth="1"/>
    <col min="4095" max="4332" width="11" style="2" customWidth="1"/>
    <col min="4333" max="4333" width="12.42578125" style="2"/>
    <col min="4334" max="4334" width="31.42578125" style="2" customWidth="1"/>
    <col min="4335" max="4337" width="9.85546875" style="2" customWidth="1"/>
    <col min="4338" max="4338" width="13.28515625" style="2" customWidth="1"/>
    <col min="4339" max="4339" width="10.7109375" style="2" customWidth="1"/>
    <col min="4340" max="4340" width="12.28515625" style="2" customWidth="1"/>
    <col min="4341" max="4341" width="31.140625" style="2" customWidth="1"/>
    <col min="4342" max="4342" width="8" style="2" customWidth="1"/>
    <col min="4343" max="4347" width="12.140625" style="2" customWidth="1"/>
    <col min="4348" max="4350" width="33.85546875" style="2" customWidth="1"/>
    <col min="4351" max="4588" width="11" style="2" customWidth="1"/>
    <col min="4589" max="4589" width="12.42578125" style="2"/>
    <col min="4590" max="4590" width="31.42578125" style="2" customWidth="1"/>
    <col min="4591" max="4593" width="9.85546875" style="2" customWidth="1"/>
    <col min="4594" max="4594" width="13.28515625" style="2" customWidth="1"/>
    <col min="4595" max="4595" width="10.7109375" style="2" customWidth="1"/>
    <col min="4596" max="4596" width="12.28515625" style="2" customWidth="1"/>
    <col min="4597" max="4597" width="31.140625" style="2" customWidth="1"/>
    <col min="4598" max="4598" width="8" style="2" customWidth="1"/>
    <col min="4599" max="4603" width="12.140625" style="2" customWidth="1"/>
    <col min="4604" max="4606" width="33.85546875" style="2" customWidth="1"/>
    <col min="4607" max="4844" width="11" style="2" customWidth="1"/>
    <col min="4845" max="4845" width="12.42578125" style="2"/>
    <col min="4846" max="4846" width="31.42578125" style="2" customWidth="1"/>
    <col min="4847" max="4849" width="9.85546875" style="2" customWidth="1"/>
    <col min="4850" max="4850" width="13.28515625" style="2" customWidth="1"/>
    <col min="4851" max="4851" width="10.7109375" style="2" customWidth="1"/>
    <col min="4852" max="4852" width="12.28515625" style="2" customWidth="1"/>
    <col min="4853" max="4853" width="31.140625" style="2" customWidth="1"/>
    <col min="4854" max="4854" width="8" style="2" customWidth="1"/>
    <col min="4855" max="4859" width="12.140625" style="2" customWidth="1"/>
    <col min="4860" max="4862" width="33.85546875" style="2" customWidth="1"/>
    <col min="4863" max="5100" width="11" style="2" customWidth="1"/>
    <col min="5101" max="5101" width="12.42578125" style="2"/>
    <col min="5102" max="5102" width="31.42578125" style="2" customWidth="1"/>
    <col min="5103" max="5105" width="9.85546875" style="2" customWidth="1"/>
    <col min="5106" max="5106" width="13.28515625" style="2" customWidth="1"/>
    <col min="5107" max="5107" width="10.7109375" style="2" customWidth="1"/>
    <col min="5108" max="5108" width="12.28515625" style="2" customWidth="1"/>
    <col min="5109" max="5109" width="31.140625" style="2" customWidth="1"/>
    <col min="5110" max="5110" width="8" style="2" customWidth="1"/>
    <col min="5111" max="5115" width="12.140625" style="2" customWidth="1"/>
    <col min="5116" max="5118" width="33.85546875" style="2" customWidth="1"/>
    <col min="5119" max="5356" width="11" style="2" customWidth="1"/>
    <col min="5357" max="5357" width="12.42578125" style="2"/>
    <col min="5358" max="5358" width="31.42578125" style="2" customWidth="1"/>
    <col min="5359" max="5361" width="9.85546875" style="2" customWidth="1"/>
    <col min="5362" max="5362" width="13.28515625" style="2" customWidth="1"/>
    <col min="5363" max="5363" width="10.7109375" style="2" customWidth="1"/>
    <col min="5364" max="5364" width="12.28515625" style="2" customWidth="1"/>
    <col min="5365" max="5365" width="31.140625" style="2" customWidth="1"/>
    <col min="5366" max="5366" width="8" style="2" customWidth="1"/>
    <col min="5367" max="5371" width="12.140625" style="2" customWidth="1"/>
    <col min="5372" max="5374" width="33.85546875" style="2" customWidth="1"/>
    <col min="5375" max="5612" width="11" style="2" customWidth="1"/>
    <col min="5613" max="5613" width="12.42578125" style="2"/>
    <col min="5614" max="5614" width="31.42578125" style="2" customWidth="1"/>
    <col min="5615" max="5617" width="9.85546875" style="2" customWidth="1"/>
    <col min="5618" max="5618" width="13.28515625" style="2" customWidth="1"/>
    <col min="5619" max="5619" width="10.7109375" style="2" customWidth="1"/>
    <col min="5620" max="5620" width="12.28515625" style="2" customWidth="1"/>
    <col min="5621" max="5621" width="31.140625" style="2" customWidth="1"/>
    <col min="5622" max="5622" width="8" style="2" customWidth="1"/>
    <col min="5623" max="5627" width="12.140625" style="2" customWidth="1"/>
    <col min="5628" max="5630" width="33.85546875" style="2" customWidth="1"/>
    <col min="5631" max="5868" width="11" style="2" customWidth="1"/>
    <col min="5869" max="5869" width="12.42578125" style="2"/>
    <col min="5870" max="5870" width="31.42578125" style="2" customWidth="1"/>
    <col min="5871" max="5873" width="9.85546875" style="2" customWidth="1"/>
    <col min="5874" max="5874" width="13.28515625" style="2" customWidth="1"/>
    <col min="5875" max="5875" width="10.7109375" style="2" customWidth="1"/>
    <col min="5876" max="5876" width="12.28515625" style="2" customWidth="1"/>
    <col min="5877" max="5877" width="31.140625" style="2" customWidth="1"/>
    <col min="5878" max="5878" width="8" style="2" customWidth="1"/>
    <col min="5879" max="5883" width="12.140625" style="2" customWidth="1"/>
    <col min="5884" max="5886" width="33.85546875" style="2" customWidth="1"/>
    <col min="5887" max="6124" width="11" style="2" customWidth="1"/>
    <col min="6125" max="6125" width="12.42578125" style="2"/>
    <col min="6126" max="6126" width="31.42578125" style="2" customWidth="1"/>
    <col min="6127" max="6129" width="9.85546875" style="2" customWidth="1"/>
    <col min="6130" max="6130" width="13.28515625" style="2" customWidth="1"/>
    <col min="6131" max="6131" width="10.7109375" style="2" customWidth="1"/>
    <col min="6132" max="6132" width="12.28515625" style="2" customWidth="1"/>
    <col min="6133" max="6133" width="31.140625" style="2" customWidth="1"/>
    <col min="6134" max="6134" width="8" style="2" customWidth="1"/>
    <col min="6135" max="6139" width="12.140625" style="2" customWidth="1"/>
    <col min="6140" max="6142" width="33.85546875" style="2" customWidth="1"/>
    <col min="6143" max="6380" width="11" style="2" customWidth="1"/>
    <col min="6381" max="6381" width="12.42578125" style="2"/>
    <col min="6382" max="6382" width="31.42578125" style="2" customWidth="1"/>
    <col min="6383" max="6385" width="9.85546875" style="2" customWidth="1"/>
    <col min="6386" max="6386" width="13.28515625" style="2" customWidth="1"/>
    <col min="6387" max="6387" width="10.7109375" style="2" customWidth="1"/>
    <col min="6388" max="6388" width="12.28515625" style="2" customWidth="1"/>
    <col min="6389" max="6389" width="31.140625" style="2" customWidth="1"/>
    <col min="6390" max="6390" width="8" style="2" customWidth="1"/>
    <col min="6391" max="6395" width="12.140625" style="2" customWidth="1"/>
    <col min="6396" max="6398" width="33.85546875" style="2" customWidth="1"/>
    <col min="6399" max="6636" width="11" style="2" customWidth="1"/>
    <col min="6637" max="6637" width="12.42578125" style="2"/>
    <col min="6638" max="6638" width="31.42578125" style="2" customWidth="1"/>
    <col min="6639" max="6641" width="9.85546875" style="2" customWidth="1"/>
    <col min="6642" max="6642" width="13.28515625" style="2" customWidth="1"/>
    <col min="6643" max="6643" width="10.7109375" style="2" customWidth="1"/>
    <col min="6644" max="6644" width="12.28515625" style="2" customWidth="1"/>
    <col min="6645" max="6645" width="31.140625" style="2" customWidth="1"/>
    <col min="6646" max="6646" width="8" style="2" customWidth="1"/>
    <col min="6647" max="6651" width="12.140625" style="2" customWidth="1"/>
    <col min="6652" max="6654" width="33.85546875" style="2" customWidth="1"/>
    <col min="6655" max="6892" width="11" style="2" customWidth="1"/>
    <col min="6893" max="6893" width="12.42578125" style="2"/>
    <col min="6894" max="6894" width="31.42578125" style="2" customWidth="1"/>
    <col min="6895" max="6897" width="9.85546875" style="2" customWidth="1"/>
    <col min="6898" max="6898" width="13.28515625" style="2" customWidth="1"/>
    <col min="6899" max="6899" width="10.7109375" style="2" customWidth="1"/>
    <col min="6900" max="6900" width="12.28515625" style="2" customWidth="1"/>
    <col min="6901" max="6901" width="31.140625" style="2" customWidth="1"/>
    <col min="6902" max="6902" width="8" style="2" customWidth="1"/>
    <col min="6903" max="6907" width="12.140625" style="2" customWidth="1"/>
    <col min="6908" max="6910" width="33.85546875" style="2" customWidth="1"/>
    <col min="6911" max="7148" width="11" style="2" customWidth="1"/>
    <col min="7149" max="7149" width="12.42578125" style="2"/>
    <col min="7150" max="7150" width="31.42578125" style="2" customWidth="1"/>
    <col min="7151" max="7153" width="9.85546875" style="2" customWidth="1"/>
    <col min="7154" max="7154" width="13.28515625" style="2" customWidth="1"/>
    <col min="7155" max="7155" width="10.7109375" style="2" customWidth="1"/>
    <col min="7156" max="7156" width="12.28515625" style="2" customWidth="1"/>
    <col min="7157" max="7157" width="31.140625" style="2" customWidth="1"/>
    <col min="7158" max="7158" width="8" style="2" customWidth="1"/>
    <col min="7159" max="7163" width="12.140625" style="2" customWidth="1"/>
    <col min="7164" max="7166" width="33.85546875" style="2" customWidth="1"/>
    <col min="7167" max="7404" width="11" style="2" customWidth="1"/>
    <col min="7405" max="7405" width="12.42578125" style="2"/>
    <col min="7406" max="7406" width="31.42578125" style="2" customWidth="1"/>
    <col min="7407" max="7409" width="9.85546875" style="2" customWidth="1"/>
    <col min="7410" max="7410" width="13.28515625" style="2" customWidth="1"/>
    <col min="7411" max="7411" width="10.7109375" style="2" customWidth="1"/>
    <col min="7412" max="7412" width="12.28515625" style="2" customWidth="1"/>
    <col min="7413" max="7413" width="31.140625" style="2" customWidth="1"/>
    <col min="7414" max="7414" width="8" style="2" customWidth="1"/>
    <col min="7415" max="7419" width="12.140625" style="2" customWidth="1"/>
    <col min="7420" max="7422" width="33.85546875" style="2" customWidth="1"/>
    <col min="7423" max="7660" width="11" style="2" customWidth="1"/>
    <col min="7661" max="7661" width="12.42578125" style="2"/>
    <col min="7662" max="7662" width="31.42578125" style="2" customWidth="1"/>
    <col min="7663" max="7665" width="9.85546875" style="2" customWidth="1"/>
    <col min="7666" max="7666" width="13.28515625" style="2" customWidth="1"/>
    <col min="7667" max="7667" width="10.7109375" style="2" customWidth="1"/>
    <col min="7668" max="7668" width="12.28515625" style="2" customWidth="1"/>
    <col min="7669" max="7669" width="31.140625" style="2" customWidth="1"/>
    <col min="7670" max="7670" width="8" style="2" customWidth="1"/>
    <col min="7671" max="7675" width="12.140625" style="2" customWidth="1"/>
    <col min="7676" max="7678" width="33.85546875" style="2" customWidth="1"/>
    <col min="7679" max="7916" width="11" style="2" customWidth="1"/>
    <col min="7917" max="7917" width="12.42578125" style="2"/>
    <col min="7918" max="7918" width="31.42578125" style="2" customWidth="1"/>
    <col min="7919" max="7921" width="9.85546875" style="2" customWidth="1"/>
    <col min="7922" max="7922" width="13.28515625" style="2" customWidth="1"/>
    <col min="7923" max="7923" width="10.7109375" style="2" customWidth="1"/>
    <col min="7924" max="7924" width="12.28515625" style="2" customWidth="1"/>
    <col min="7925" max="7925" width="31.140625" style="2" customWidth="1"/>
    <col min="7926" max="7926" width="8" style="2" customWidth="1"/>
    <col min="7927" max="7931" width="12.140625" style="2" customWidth="1"/>
    <col min="7932" max="7934" width="33.85546875" style="2" customWidth="1"/>
    <col min="7935" max="8172" width="11" style="2" customWidth="1"/>
    <col min="8173" max="8173" width="12.42578125" style="2"/>
    <col min="8174" max="8174" width="31.42578125" style="2" customWidth="1"/>
    <col min="8175" max="8177" width="9.85546875" style="2" customWidth="1"/>
    <col min="8178" max="8178" width="13.28515625" style="2" customWidth="1"/>
    <col min="8179" max="8179" width="10.7109375" style="2" customWidth="1"/>
    <col min="8180" max="8180" width="12.28515625" style="2" customWidth="1"/>
    <col min="8181" max="8181" width="31.140625" style="2" customWidth="1"/>
    <col min="8182" max="8182" width="8" style="2" customWidth="1"/>
    <col min="8183" max="8187" width="12.140625" style="2" customWidth="1"/>
    <col min="8188" max="8190" width="33.85546875" style="2" customWidth="1"/>
    <col min="8191" max="8428" width="11" style="2" customWidth="1"/>
    <col min="8429" max="8429" width="12.42578125" style="2"/>
    <col min="8430" max="8430" width="31.42578125" style="2" customWidth="1"/>
    <col min="8431" max="8433" width="9.85546875" style="2" customWidth="1"/>
    <col min="8434" max="8434" width="13.28515625" style="2" customWidth="1"/>
    <col min="8435" max="8435" width="10.7109375" style="2" customWidth="1"/>
    <col min="8436" max="8436" width="12.28515625" style="2" customWidth="1"/>
    <col min="8437" max="8437" width="31.140625" style="2" customWidth="1"/>
    <col min="8438" max="8438" width="8" style="2" customWidth="1"/>
    <col min="8439" max="8443" width="12.140625" style="2" customWidth="1"/>
    <col min="8444" max="8446" width="33.85546875" style="2" customWidth="1"/>
    <col min="8447" max="8684" width="11" style="2" customWidth="1"/>
    <col min="8685" max="8685" width="12.42578125" style="2"/>
    <col min="8686" max="8686" width="31.42578125" style="2" customWidth="1"/>
    <col min="8687" max="8689" width="9.85546875" style="2" customWidth="1"/>
    <col min="8690" max="8690" width="13.28515625" style="2" customWidth="1"/>
    <col min="8691" max="8691" width="10.7109375" style="2" customWidth="1"/>
    <col min="8692" max="8692" width="12.28515625" style="2" customWidth="1"/>
    <col min="8693" max="8693" width="31.140625" style="2" customWidth="1"/>
    <col min="8694" max="8694" width="8" style="2" customWidth="1"/>
    <col min="8695" max="8699" width="12.140625" style="2" customWidth="1"/>
    <col min="8700" max="8702" width="33.85546875" style="2" customWidth="1"/>
    <col min="8703" max="8940" width="11" style="2" customWidth="1"/>
    <col min="8941" max="8941" width="12.42578125" style="2"/>
    <col min="8942" max="8942" width="31.42578125" style="2" customWidth="1"/>
    <col min="8943" max="8945" width="9.85546875" style="2" customWidth="1"/>
    <col min="8946" max="8946" width="13.28515625" style="2" customWidth="1"/>
    <col min="8947" max="8947" width="10.7109375" style="2" customWidth="1"/>
    <col min="8948" max="8948" width="12.28515625" style="2" customWidth="1"/>
    <col min="8949" max="8949" width="31.140625" style="2" customWidth="1"/>
    <col min="8950" max="8950" width="8" style="2" customWidth="1"/>
    <col min="8951" max="8955" width="12.140625" style="2" customWidth="1"/>
    <col min="8956" max="8958" width="33.85546875" style="2" customWidth="1"/>
    <col min="8959" max="9196" width="11" style="2" customWidth="1"/>
    <col min="9197" max="9197" width="12.42578125" style="2"/>
    <col min="9198" max="9198" width="31.42578125" style="2" customWidth="1"/>
    <col min="9199" max="9201" width="9.85546875" style="2" customWidth="1"/>
    <col min="9202" max="9202" width="13.28515625" style="2" customWidth="1"/>
    <col min="9203" max="9203" width="10.7109375" style="2" customWidth="1"/>
    <col min="9204" max="9204" width="12.28515625" style="2" customWidth="1"/>
    <col min="9205" max="9205" width="31.140625" style="2" customWidth="1"/>
    <col min="9206" max="9206" width="8" style="2" customWidth="1"/>
    <col min="9207" max="9211" width="12.140625" style="2" customWidth="1"/>
    <col min="9212" max="9214" width="33.85546875" style="2" customWidth="1"/>
    <col min="9215" max="9452" width="11" style="2" customWidth="1"/>
    <col min="9453" max="9453" width="12.42578125" style="2"/>
    <col min="9454" max="9454" width="31.42578125" style="2" customWidth="1"/>
    <col min="9455" max="9457" width="9.85546875" style="2" customWidth="1"/>
    <col min="9458" max="9458" width="13.28515625" style="2" customWidth="1"/>
    <col min="9459" max="9459" width="10.7109375" style="2" customWidth="1"/>
    <col min="9460" max="9460" width="12.28515625" style="2" customWidth="1"/>
    <col min="9461" max="9461" width="31.140625" style="2" customWidth="1"/>
    <col min="9462" max="9462" width="8" style="2" customWidth="1"/>
    <col min="9463" max="9467" width="12.140625" style="2" customWidth="1"/>
    <col min="9468" max="9470" width="33.85546875" style="2" customWidth="1"/>
    <col min="9471" max="9708" width="11" style="2" customWidth="1"/>
    <col min="9709" max="9709" width="12.42578125" style="2"/>
    <col min="9710" max="9710" width="31.42578125" style="2" customWidth="1"/>
    <col min="9711" max="9713" width="9.85546875" style="2" customWidth="1"/>
    <col min="9714" max="9714" width="13.28515625" style="2" customWidth="1"/>
    <col min="9715" max="9715" width="10.7109375" style="2" customWidth="1"/>
    <col min="9716" max="9716" width="12.28515625" style="2" customWidth="1"/>
    <col min="9717" max="9717" width="31.140625" style="2" customWidth="1"/>
    <col min="9718" max="9718" width="8" style="2" customWidth="1"/>
    <col min="9719" max="9723" width="12.140625" style="2" customWidth="1"/>
    <col min="9724" max="9726" width="33.85546875" style="2" customWidth="1"/>
    <col min="9727" max="9964" width="11" style="2" customWidth="1"/>
    <col min="9965" max="9965" width="12.42578125" style="2"/>
    <col min="9966" max="9966" width="31.42578125" style="2" customWidth="1"/>
    <col min="9967" max="9969" width="9.85546875" style="2" customWidth="1"/>
    <col min="9970" max="9970" width="13.28515625" style="2" customWidth="1"/>
    <col min="9971" max="9971" width="10.7109375" style="2" customWidth="1"/>
    <col min="9972" max="9972" width="12.28515625" style="2" customWidth="1"/>
    <col min="9973" max="9973" width="31.140625" style="2" customWidth="1"/>
    <col min="9974" max="9974" width="8" style="2" customWidth="1"/>
    <col min="9975" max="9979" width="12.140625" style="2" customWidth="1"/>
    <col min="9980" max="9982" width="33.85546875" style="2" customWidth="1"/>
    <col min="9983" max="10220" width="11" style="2" customWidth="1"/>
    <col min="10221" max="10221" width="12.42578125" style="2"/>
    <col min="10222" max="10222" width="31.42578125" style="2" customWidth="1"/>
    <col min="10223" max="10225" width="9.85546875" style="2" customWidth="1"/>
    <col min="10226" max="10226" width="13.28515625" style="2" customWidth="1"/>
    <col min="10227" max="10227" width="10.7109375" style="2" customWidth="1"/>
    <col min="10228" max="10228" width="12.28515625" style="2" customWidth="1"/>
    <col min="10229" max="10229" width="31.140625" style="2" customWidth="1"/>
    <col min="10230" max="10230" width="8" style="2" customWidth="1"/>
    <col min="10231" max="10235" width="12.140625" style="2" customWidth="1"/>
    <col min="10236" max="10238" width="33.85546875" style="2" customWidth="1"/>
    <col min="10239" max="10476" width="11" style="2" customWidth="1"/>
    <col min="10477" max="10477" width="12.42578125" style="2"/>
    <col min="10478" max="10478" width="31.42578125" style="2" customWidth="1"/>
    <col min="10479" max="10481" width="9.85546875" style="2" customWidth="1"/>
    <col min="10482" max="10482" width="13.28515625" style="2" customWidth="1"/>
    <col min="10483" max="10483" width="10.7109375" style="2" customWidth="1"/>
    <col min="10484" max="10484" width="12.28515625" style="2" customWidth="1"/>
    <col min="10485" max="10485" width="31.140625" style="2" customWidth="1"/>
    <col min="10486" max="10486" width="8" style="2" customWidth="1"/>
    <col min="10487" max="10491" width="12.140625" style="2" customWidth="1"/>
    <col min="10492" max="10494" width="33.85546875" style="2" customWidth="1"/>
    <col min="10495" max="10732" width="11" style="2" customWidth="1"/>
    <col min="10733" max="10733" width="12.42578125" style="2"/>
    <col min="10734" max="10734" width="31.42578125" style="2" customWidth="1"/>
    <col min="10735" max="10737" width="9.85546875" style="2" customWidth="1"/>
    <col min="10738" max="10738" width="13.28515625" style="2" customWidth="1"/>
    <col min="10739" max="10739" width="10.7109375" style="2" customWidth="1"/>
    <col min="10740" max="10740" width="12.28515625" style="2" customWidth="1"/>
    <col min="10741" max="10741" width="31.140625" style="2" customWidth="1"/>
    <col min="10742" max="10742" width="8" style="2" customWidth="1"/>
    <col min="10743" max="10747" width="12.140625" style="2" customWidth="1"/>
    <col min="10748" max="10750" width="33.85546875" style="2" customWidth="1"/>
    <col min="10751" max="10988" width="11" style="2" customWidth="1"/>
    <col min="10989" max="10989" width="12.42578125" style="2"/>
    <col min="10990" max="10990" width="31.42578125" style="2" customWidth="1"/>
    <col min="10991" max="10993" width="9.85546875" style="2" customWidth="1"/>
    <col min="10994" max="10994" width="13.28515625" style="2" customWidth="1"/>
    <col min="10995" max="10995" width="10.7109375" style="2" customWidth="1"/>
    <col min="10996" max="10996" width="12.28515625" style="2" customWidth="1"/>
    <col min="10997" max="10997" width="31.140625" style="2" customWidth="1"/>
    <col min="10998" max="10998" width="8" style="2" customWidth="1"/>
    <col min="10999" max="11003" width="12.140625" style="2" customWidth="1"/>
    <col min="11004" max="11006" width="33.85546875" style="2" customWidth="1"/>
    <col min="11007" max="11244" width="11" style="2" customWidth="1"/>
    <col min="11245" max="11245" width="12.42578125" style="2"/>
    <col min="11246" max="11246" width="31.42578125" style="2" customWidth="1"/>
    <col min="11247" max="11249" width="9.85546875" style="2" customWidth="1"/>
    <col min="11250" max="11250" width="13.28515625" style="2" customWidth="1"/>
    <col min="11251" max="11251" width="10.7109375" style="2" customWidth="1"/>
    <col min="11252" max="11252" width="12.28515625" style="2" customWidth="1"/>
    <col min="11253" max="11253" width="31.140625" style="2" customWidth="1"/>
    <col min="11254" max="11254" width="8" style="2" customWidth="1"/>
    <col min="11255" max="11259" width="12.140625" style="2" customWidth="1"/>
    <col min="11260" max="11262" width="33.85546875" style="2" customWidth="1"/>
    <col min="11263" max="11500" width="11" style="2" customWidth="1"/>
    <col min="11501" max="11501" width="12.42578125" style="2"/>
    <col min="11502" max="11502" width="31.42578125" style="2" customWidth="1"/>
    <col min="11503" max="11505" width="9.85546875" style="2" customWidth="1"/>
    <col min="11506" max="11506" width="13.28515625" style="2" customWidth="1"/>
    <col min="11507" max="11507" width="10.7109375" style="2" customWidth="1"/>
    <col min="11508" max="11508" width="12.28515625" style="2" customWidth="1"/>
    <col min="11509" max="11509" width="31.140625" style="2" customWidth="1"/>
    <col min="11510" max="11510" width="8" style="2" customWidth="1"/>
    <col min="11511" max="11515" width="12.140625" style="2" customWidth="1"/>
    <col min="11516" max="11518" width="33.85546875" style="2" customWidth="1"/>
    <col min="11519" max="11756" width="11" style="2" customWidth="1"/>
    <col min="11757" max="11757" width="12.42578125" style="2"/>
    <col min="11758" max="11758" width="31.42578125" style="2" customWidth="1"/>
    <col min="11759" max="11761" width="9.85546875" style="2" customWidth="1"/>
    <col min="11762" max="11762" width="13.28515625" style="2" customWidth="1"/>
    <col min="11763" max="11763" width="10.7109375" style="2" customWidth="1"/>
    <col min="11764" max="11764" width="12.28515625" style="2" customWidth="1"/>
    <col min="11765" max="11765" width="31.140625" style="2" customWidth="1"/>
    <col min="11766" max="11766" width="8" style="2" customWidth="1"/>
    <col min="11767" max="11771" width="12.140625" style="2" customWidth="1"/>
    <col min="11772" max="11774" width="33.85546875" style="2" customWidth="1"/>
    <col min="11775" max="12012" width="11" style="2" customWidth="1"/>
    <col min="12013" max="12013" width="12.42578125" style="2"/>
    <col min="12014" max="12014" width="31.42578125" style="2" customWidth="1"/>
    <col min="12015" max="12017" width="9.85546875" style="2" customWidth="1"/>
    <col min="12018" max="12018" width="13.28515625" style="2" customWidth="1"/>
    <col min="12019" max="12019" width="10.7109375" style="2" customWidth="1"/>
    <col min="12020" max="12020" width="12.28515625" style="2" customWidth="1"/>
    <col min="12021" max="12021" width="31.140625" style="2" customWidth="1"/>
    <col min="12022" max="12022" width="8" style="2" customWidth="1"/>
    <col min="12023" max="12027" width="12.140625" style="2" customWidth="1"/>
    <col min="12028" max="12030" width="33.85546875" style="2" customWidth="1"/>
    <col min="12031" max="12268" width="11" style="2" customWidth="1"/>
    <col min="12269" max="12269" width="12.42578125" style="2"/>
    <col min="12270" max="12270" width="31.42578125" style="2" customWidth="1"/>
    <col min="12271" max="12273" width="9.85546875" style="2" customWidth="1"/>
    <col min="12274" max="12274" width="13.28515625" style="2" customWidth="1"/>
    <col min="12275" max="12275" width="10.7109375" style="2" customWidth="1"/>
    <col min="12276" max="12276" width="12.28515625" style="2" customWidth="1"/>
    <col min="12277" max="12277" width="31.140625" style="2" customWidth="1"/>
    <col min="12278" max="12278" width="8" style="2" customWidth="1"/>
    <col min="12279" max="12283" width="12.140625" style="2" customWidth="1"/>
    <col min="12284" max="12286" width="33.85546875" style="2" customWidth="1"/>
    <col min="12287" max="12524" width="11" style="2" customWidth="1"/>
    <col min="12525" max="12525" width="12.42578125" style="2"/>
    <col min="12526" max="12526" width="31.42578125" style="2" customWidth="1"/>
    <col min="12527" max="12529" width="9.85546875" style="2" customWidth="1"/>
    <col min="12530" max="12530" width="13.28515625" style="2" customWidth="1"/>
    <col min="12531" max="12531" width="10.7109375" style="2" customWidth="1"/>
    <col min="12532" max="12532" width="12.28515625" style="2" customWidth="1"/>
    <col min="12533" max="12533" width="31.140625" style="2" customWidth="1"/>
    <col min="12534" max="12534" width="8" style="2" customWidth="1"/>
    <col min="12535" max="12539" width="12.140625" style="2" customWidth="1"/>
    <col min="12540" max="12542" width="33.85546875" style="2" customWidth="1"/>
    <col min="12543" max="12780" width="11" style="2" customWidth="1"/>
    <col min="12781" max="12781" width="12.42578125" style="2"/>
    <col min="12782" max="12782" width="31.42578125" style="2" customWidth="1"/>
    <col min="12783" max="12785" width="9.85546875" style="2" customWidth="1"/>
    <col min="12786" max="12786" width="13.28515625" style="2" customWidth="1"/>
    <col min="12787" max="12787" width="10.7109375" style="2" customWidth="1"/>
    <col min="12788" max="12788" width="12.28515625" style="2" customWidth="1"/>
    <col min="12789" max="12789" width="31.140625" style="2" customWidth="1"/>
    <col min="12790" max="12790" width="8" style="2" customWidth="1"/>
    <col min="12791" max="12795" width="12.140625" style="2" customWidth="1"/>
    <col min="12796" max="12798" width="33.85546875" style="2" customWidth="1"/>
    <col min="12799" max="13036" width="11" style="2" customWidth="1"/>
    <col min="13037" max="13037" width="12.42578125" style="2"/>
    <col min="13038" max="13038" width="31.42578125" style="2" customWidth="1"/>
    <col min="13039" max="13041" width="9.85546875" style="2" customWidth="1"/>
    <col min="13042" max="13042" width="13.28515625" style="2" customWidth="1"/>
    <col min="13043" max="13043" width="10.7109375" style="2" customWidth="1"/>
    <col min="13044" max="13044" width="12.28515625" style="2" customWidth="1"/>
    <col min="13045" max="13045" width="31.140625" style="2" customWidth="1"/>
    <col min="13046" max="13046" width="8" style="2" customWidth="1"/>
    <col min="13047" max="13051" width="12.140625" style="2" customWidth="1"/>
    <col min="13052" max="13054" width="33.85546875" style="2" customWidth="1"/>
    <col min="13055" max="13292" width="11" style="2" customWidth="1"/>
    <col min="13293" max="13293" width="12.42578125" style="2"/>
    <col min="13294" max="13294" width="31.42578125" style="2" customWidth="1"/>
    <col min="13295" max="13297" width="9.85546875" style="2" customWidth="1"/>
    <col min="13298" max="13298" width="13.28515625" style="2" customWidth="1"/>
    <col min="13299" max="13299" width="10.7109375" style="2" customWidth="1"/>
    <col min="13300" max="13300" width="12.28515625" style="2" customWidth="1"/>
    <col min="13301" max="13301" width="31.140625" style="2" customWidth="1"/>
    <col min="13302" max="13302" width="8" style="2" customWidth="1"/>
    <col min="13303" max="13307" width="12.140625" style="2" customWidth="1"/>
    <col min="13308" max="13310" width="33.85546875" style="2" customWidth="1"/>
    <col min="13311" max="13548" width="11" style="2" customWidth="1"/>
    <col min="13549" max="13549" width="12.42578125" style="2"/>
    <col min="13550" max="13550" width="31.42578125" style="2" customWidth="1"/>
    <col min="13551" max="13553" width="9.85546875" style="2" customWidth="1"/>
    <col min="13554" max="13554" width="13.28515625" style="2" customWidth="1"/>
    <col min="13555" max="13555" width="10.7109375" style="2" customWidth="1"/>
    <col min="13556" max="13556" width="12.28515625" style="2" customWidth="1"/>
    <col min="13557" max="13557" width="31.140625" style="2" customWidth="1"/>
    <col min="13558" max="13558" width="8" style="2" customWidth="1"/>
    <col min="13559" max="13563" width="12.140625" style="2" customWidth="1"/>
    <col min="13564" max="13566" width="33.85546875" style="2" customWidth="1"/>
    <col min="13567" max="13804" width="11" style="2" customWidth="1"/>
    <col min="13805" max="13805" width="12.42578125" style="2"/>
    <col min="13806" max="13806" width="31.42578125" style="2" customWidth="1"/>
    <col min="13807" max="13809" width="9.85546875" style="2" customWidth="1"/>
    <col min="13810" max="13810" width="13.28515625" style="2" customWidth="1"/>
    <col min="13811" max="13811" width="10.7109375" style="2" customWidth="1"/>
    <col min="13812" max="13812" width="12.28515625" style="2" customWidth="1"/>
    <col min="13813" max="13813" width="31.140625" style="2" customWidth="1"/>
    <col min="13814" max="13814" width="8" style="2" customWidth="1"/>
    <col min="13815" max="13819" width="12.140625" style="2" customWidth="1"/>
    <col min="13820" max="13822" width="33.85546875" style="2" customWidth="1"/>
    <col min="13823" max="14060" width="11" style="2" customWidth="1"/>
    <col min="14061" max="14061" width="12.42578125" style="2"/>
    <col min="14062" max="14062" width="31.42578125" style="2" customWidth="1"/>
    <col min="14063" max="14065" width="9.85546875" style="2" customWidth="1"/>
    <col min="14066" max="14066" width="13.28515625" style="2" customWidth="1"/>
    <col min="14067" max="14067" width="10.7109375" style="2" customWidth="1"/>
    <col min="14068" max="14068" width="12.28515625" style="2" customWidth="1"/>
    <col min="14069" max="14069" width="31.140625" style="2" customWidth="1"/>
    <col min="14070" max="14070" width="8" style="2" customWidth="1"/>
    <col min="14071" max="14075" width="12.140625" style="2" customWidth="1"/>
    <col min="14076" max="14078" width="33.85546875" style="2" customWidth="1"/>
    <col min="14079" max="14316" width="11" style="2" customWidth="1"/>
    <col min="14317" max="14317" width="12.42578125" style="2"/>
    <col min="14318" max="14318" width="31.42578125" style="2" customWidth="1"/>
    <col min="14319" max="14321" width="9.85546875" style="2" customWidth="1"/>
    <col min="14322" max="14322" width="13.28515625" style="2" customWidth="1"/>
    <col min="14323" max="14323" width="10.7109375" style="2" customWidth="1"/>
    <col min="14324" max="14324" width="12.28515625" style="2" customWidth="1"/>
    <col min="14325" max="14325" width="31.140625" style="2" customWidth="1"/>
    <col min="14326" max="14326" width="8" style="2" customWidth="1"/>
    <col min="14327" max="14331" width="12.140625" style="2" customWidth="1"/>
    <col min="14332" max="14334" width="33.85546875" style="2" customWidth="1"/>
    <col min="14335" max="14572" width="11" style="2" customWidth="1"/>
    <col min="14573" max="14573" width="12.42578125" style="2"/>
    <col min="14574" max="14574" width="31.42578125" style="2" customWidth="1"/>
    <col min="14575" max="14577" width="9.85546875" style="2" customWidth="1"/>
    <col min="14578" max="14578" width="13.28515625" style="2" customWidth="1"/>
    <col min="14579" max="14579" width="10.7109375" style="2" customWidth="1"/>
    <col min="14580" max="14580" width="12.28515625" style="2" customWidth="1"/>
    <col min="14581" max="14581" width="31.140625" style="2" customWidth="1"/>
    <col min="14582" max="14582" width="8" style="2" customWidth="1"/>
    <col min="14583" max="14587" width="12.140625" style="2" customWidth="1"/>
    <col min="14588" max="14590" width="33.85546875" style="2" customWidth="1"/>
    <col min="14591" max="14828" width="11" style="2" customWidth="1"/>
    <col min="14829" max="14829" width="12.42578125" style="2"/>
    <col min="14830" max="14830" width="31.42578125" style="2" customWidth="1"/>
    <col min="14831" max="14833" width="9.85546875" style="2" customWidth="1"/>
    <col min="14834" max="14834" width="13.28515625" style="2" customWidth="1"/>
    <col min="14835" max="14835" width="10.7109375" style="2" customWidth="1"/>
    <col min="14836" max="14836" width="12.28515625" style="2" customWidth="1"/>
    <col min="14837" max="14837" width="31.140625" style="2" customWidth="1"/>
    <col min="14838" max="14838" width="8" style="2" customWidth="1"/>
    <col min="14839" max="14843" width="12.140625" style="2" customWidth="1"/>
    <col min="14844" max="14846" width="33.85546875" style="2" customWidth="1"/>
    <col min="14847" max="15084" width="11" style="2" customWidth="1"/>
    <col min="15085" max="15085" width="12.42578125" style="2"/>
    <col min="15086" max="15086" width="31.42578125" style="2" customWidth="1"/>
    <col min="15087" max="15089" width="9.85546875" style="2" customWidth="1"/>
    <col min="15090" max="15090" width="13.28515625" style="2" customWidth="1"/>
    <col min="15091" max="15091" width="10.7109375" style="2" customWidth="1"/>
    <col min="15092" max="15092" width="12.28515625" style="2" customWidth="1"/>
    <col min="15093" max="15093" width="31.140625" style="2" customWidth="1"/>
    <col min="15094" max="15094" width="8" style="2" customWidth="1"/>
    <col min="15095" max="15099" width="12.140625" style="2" customWidth="1"/>
    <col min="15100" max="15102" width="33.85546875" style="2" customWidth="1"/>
    <col min="15103" max="15340" width="11" style="2" customWidth="1"/>
    <col min="15341" max="15341" width="12.42578125" style="2"/>
    <col min="15342" max="15342" width="31.42578125" style="2" customWidth="1"/>
    <col min="15343" max="15345" width="9.85546875" style="2" customWidth="1"/>
    <col min="15346" max="15346" width="13.28515625" style="2" customWidth="1"/>
    <col min="15347" max="15347" width="10.7109375" style="2" customWidth="1"/>
    <col min="15348" max="15348" width="12.28515625" style="2" customWidth="1"/>
    <col min="15349" max="15349" width="31.140625" style="2" customWidth="1"/>
    <col min="15350" max="15350" width="8" style="2" customWidth="1"/>
    <col min="15351" max="15355" width="12.140625" style="2" customWidth="1"/>
    <col min="15356" max="15358" width="33.85546875" style="2" customWidth="1"/>
    <col min="15359" max="15596" width="11" style="2" customWidth="1"/>
    <col min="15597" max="15597" width="12.42578125" style="2"/>
    <col min="15598" max="15598" width="31.42578125" style="2" customWidth="1"/>
    <col min="15599" max="15601" width="9.85546875" style="2" customWidth="1"/>
    <col min="15602" max="15602" width="13.28515625" style="2" customWidth="1"/>
    <col min="15603" max="15603" width="10.7109375" style="2" customWidth="1"/>
    <col min="15604" max="15604" width="12.28515625" style="2" customWidth="1"/>
    <col min="15605" max="15605" width="31.140625" style="2" customWidth="1"/>
    <col min="15606" max="15606" width="8" style="2" customWidth="1"/>
    <col min="15607" max="15611" width="12.140625" style="2" customWidth="1"/>
    <col min="15612" max="15614" width="33.85546875" style="2" customWidth="1"/>
    <col min="15615" max="15852" width="11" style="2" customWidth="1"/>
    <col min="15853" max="15853" width="12.42578125" style="2"/>
    <col min="15854" max="15854" width="31.42578125" style="2" customWidth="1"/>
    <col min="15855" max="15857" width="9.85546875" style="2" customWidth="1"/>
    <col min="15858" max="15858" width="13.28515625" style="2" customWidth="1"/>
    <col min="15859" max="15859" width="10.7109375" style="2" customWidth="1"/>
    <col min="15860" max="15860" width="12.28515625" style="2" customWidth="1"/>
    <col min="15861" max="15861" width="31.140625" style="2" customWidth="1"/>
    <col min="15862" max="15862" width="8" style="2" customWidth="1"/>
    <col min="15863" max="15867" width="12.140625" style="2" customWidth="1"/>
    <col min="15868" max="15870" width="33.85546875" style="2" customWidth="1"/>
    <col min="15871" max="16108" width="11" style="2" customWidth="1"/>
    <col min="16109" max="16109" width="12.42578125" style="2"/>
    <col min="16110" max="16110" width="31.42578125" style="2" customWidth="1"/>
    <col min="16111" max="16113" width="9.85546875" style="2" customWidth="1"/>
    <col min="16114" max="16114" width="13.28515625" style="2" customWidth="1"/>
    <col min="16115" max="16115" width="10.7109375" style="2" customWidth="1"/>
    <col min="16116" max="16116" width="12.28515625" style="2" customWidth="1"/>
    <col min="16117" max="16117" width="31.140625" style="2" customWidth="1"/>
    <col min="16118" max="16118" width="8" style="2" customWidth="1"/>
    <col min="16119" max="16123" width="12.140625" style="2" customWidth="1"/>
    <col min="16124" max="16126" width="33.85546875" style="2" customWidth="1"/>
    <col min="16127" max="16364" width="11" style="2" customWidth="1"/>
    <col min="16365" max="16384" width="12.42578125" style="2"/>
  </cols>
  <sheetData>
    <row r="1" spans="1:8" ht="24.75" customHeight="1">
      <c r="A1" s="1" t="s">
        <v>0</v>
      </c>
      <c r="B1" s="1"/>
      <c r="H1" s="3" t="s">
        <v>1</v>
      </c>
    </row>
    <row r="2" spans="1:8" ht="18.95" customHeight="1"/>
    <row r="3" spans="1:8" ht="20.25">
      <c r="A3" s="822" t="s">
        <v>667</v>
      </c>
      <c r="B3" s="822"/>
      <c r="C3" s="823"/>
      <c r="D3" s="823"/>
      <c r="E3" s="823"/>
      <c r="F3" s="824"/>
      <c r="G3" s="825"/>
      <c r="H3" s="825" t="s">
        <v>666</v>
      </c>
    </row>
    <row r="4" spans="1:8" ht="18.95" customHeight="1">
      <c r="A4" s="822" t="s">
        <v>2</v>
      </c>
      <c r="B4" s="822"/>
      <c r="C4" s="823"/>
      <c r="D4" s="823"/>
      <c r="E4" s="823"/>
      <c r="F4" s="1090" t="s">
        <v>3</v>
      </c>
      <c r="G4" s="1090"/>
      <c r="H4" s="1090"/>
    </row>
    <row r="5" spans="1:8" ht="15.75" customHeight="1">
      <c r="A5" s="822"/>
      <c r="B5" s="822"/>
      <c r="C5" s="824"/>
      <c r="D5" s="824"/>
      <c r="E5" s="824"/>
      <c r="F5" s="826"/>
      <c r="G5" s="827"/>
      <c r="H5" s="828"/>
    </row>
    <row r="6" spans="1:8" ht="16.5" customHeight="1">
      <c r="A6" s="276" t="s">
        <v>869</v>
      </c>
      <c r="B6" s="1072" t="s">
        <v>4</v>
      </c>
      <c r="C6" s="1072"/>
      <c r="D6" s="1072"/>
      <c r="E6" s="1072"/>
      <c r="F6" s="1072"/>
      <c r="G6" s="1072"/>
      <c r="H6" s="914" t="s">
        <v>872</v>
      </c>
    </row>
    <row r="7" spans="1:8" ht="13.5" customHeight="1">
      <c r="A7" s="10"/>
      <c r="B7" s="1073" t="s">
        <v>5</v>
      </c>
      <c r="C7" s="1073"/>
      <c r="D7" s="1073"/>
      <c r="E7" s="1073"/>
      <c r="F7" s="1073"/>
      <c r="G7" s="1073"/>
      <c r="H7" s="11"/>
    </row>
    <row r="8" spans="1:8" ht="13.5" customHeight="1">
      <c r="A8" s="13"/>
      <c r="B8" s="14" t="s">
        <v>6</v>
      </c>
      <c r="C8" s="15" t="s">
        <v>7</v>
      </c>
      <c r="D8" s="15" t="s">
        <v>8</v>
      </c>
      <c r="E8" s="15" t="s">
        <v>9</v>
      </c>
      <c r="F8" s="15" t="s">
        <v>10</v>
      </c>
      <c r="G8" s="14" t="s">
        <v>11</v>
      </c>
      <c r="H8" s="16"/>
    </row>
    <row r="9" spans="1:8" ht="13.5" customHeight="1">
      <c r="A9" s="16"/>
      <c r="B9" s="14" t="s">
        <v>858</v>
      </c>
      <c r="C9" s="15" t="s">
        <v>12</v>
      </c>
      <c r="D9" s="15" t="s">
        <v>13</v>
      </c>
      <c r="E9" s="15" t="s">
        <v>14</v>
      </c>
      <c r="F9" s="15" t="s">
        <v>15</v>
      </c>
      <c r="G9" s="15" t="s">
        <v>16</v>
      </c>
      <c r="H9" s="17"/>
    </row>
    <row r="10" spans="1:8" s="20" customFormat="1" ht="13.5" customHeight="1">
      <c r="A10" s="18"/>
      <c r="B10" s="19" t="s">
        <v>17</v>
      </c>
      <c r="C10" s="19"/>
      <c r="D10" s="19"/>
      <c r="E10" s="19"/>
      <c r="F10" s="19"/>
      <c r="G10" s="19"/>
      <c r="H10" s="18"/>
    </row>
    <row r="11" spans="1:8" s="24" customFormat="1" ht="18" customHeight="1">
      <c r="A11" s="21" t="s">
        <v>18</v>
      </c>
      <c r="B11" s="22">
        <f t="shared" ref="B11:G11" si="0">SUM(B12:B19)</f>
        <v>65050</v>
      </c>
      <c r="C11" s="22">
        <f t="shared" si="0"/>
        <v>64051</v>
      </c>
      <c r="D11" s="22">
        <f t="shared" si="0"/>
        <v>63198</v>
      </c>
      <c r="E11" s="22">
        <f t="shared" si="0"/>
        <v>65721</v>
      </c>
      <c r="F11" s="22">
        <f t="shared" si="0"/>
        <v>63468</v>
      </c>
      <c r="G11" s="22">
        <f t="shared" si="0"/>
        <v>63976</v>
      </c>
      <c r="H11" s="23" t="s">
        <v>19</v>
      </c>
    </row>
    <row r="12" spans="1:8" s="24" customFormat="1" ht="18" customHeight="1">
      <c r="A12" s="25" t="s">
        <v>20</v>
      </c>
      <c r="B12" s="26">
        <v>6618</v>
      </c>
      <c r="C12" s="26">
        <v>6287</v>
      </c>
      <c r="D12" s="26">
        <v>6144</v>
      </c>
      <c r="E12" s="26">
        <v>6388</v>
      </c>
      <c r="F12" s="26">
        <v>6041</v>
      </c>
      <c r="G12" s="26">
        <v>6107</v>
      </c>
      <c r="H12" s="27" t="s">
        <v>21</v>
      </c>
    </row>
    <row r="13" spans="1:8" s="24" customFormat="1" ht="18" customHeight="1">
      <c r="A13" s="25" t="s">
        <v>22</v>
      </c>
      <c r="B13" s="26">
        <v>7044</v>
      </c>
      <c r="C13" s="26">
        <v>6452</v>
      </c>
      <c r="D13" s="26">
        <v>6324</v>
      </c>
      <c r="E13" s="26">
        <v>7065</v>
      </c>
      <c r="F13" s="26">
        <v>7001</v>
      </c>
      <c r="G13" s="26">
        <v>7058</v>
      </c>
      <c r="H13" s="27" t="s">
        <v>23</v>
      </c>
    </row>
    <row r="14" spans="1:8" s="24" customFormat="1" ht="18" customHeight="1">
      <c r="A14" s="25" t="s">
        <v>24</v>
      </c>
      <c r="B14" s="26">
        <v>1803</v>
      </c>
      <c r="C14" s="26">
        <v>1809</v>
      </c>
      <c r="D14" s="26">
        <v>1809</v>
      </c>
      <c r="E14" s="26">
        <v>1842</v>
      </c>
      <c r="F14" s="26">
        <v>1839</v>
      </c>
      <c r="G14" s="26">
        <v>1839</v>
      </c>
      <c r="H14" s="27" t="s">
        <v>25</v>
      </c>
    </row>
    <row r="15" spans="1:8" s="24" customFormat="1" ht="18" customHeight="1">
      <c r="A15" s="16" t="s">
        <v>26</v>
      </c>
      <c r="B15" s="26">
        <v>8841</v>
      </c>
      <c r="C15" s="26">
        <v>8708</v>
      </c>
      <c r="D15" s="26">
        <v>8636</v>
      </c>
      <c r="E15" s="26">
        <v>8941</v>
      </c>
      <c r="F15" s="26">
        <v>8178</v>
      </c>
      <c r="G15" s="26">
        <v>8291</v>
      </c>
      <c r="H15" s="27" t="s">
        <v>27</v>
      </c>
    </row>
    <row r="16" spans="1:8" s="24" customFormat="1" ht="18" customHeight="1">
      <c r="A16" s="16" t="s">
        <v>28</v>
      </c>
      <c r="B16" s="26">
        <v>4716</v>
      </c>
      <c r="C16" s="26">
        <v>4861</v>
      </c>
      <c r="D16" s="26">
        <v>4599</v>
      </c>
      <c r="E16" s="26">
        <v>4824</v>
      </c>
      <c r="F16" s="26">
        <v>4251</v>
      </c>
      <c r="G16" s="26">
        <v>4321</v>
      </c>
      <c r="H16" s="27" t="s">
        <v>29</v>
      </c>
    </row>
    <row r="17" spans="1:8" s="24" customFormat="1" ht="18" customHeight="1">
      <c r="A17" s="16" t="s">
        <v>30</v>
      </c>
      <c r="B17" s="26">
        <v>23690</v>
      </c>
      <c r="C17" s="26">
        <v>23740</v>
      </c>
      <c r="D17" s="26">
        <v>23567</v>
      </c>
      <c r="E17" s="26">
        <v>24275</v>
      </c>
      <c r="F17" s="26">
        <v>23713</v>
      </c>
      <c r="G17" s="26">
        <v>23914</v>
      </c>
      <c r="H17" s="27" t="s">
        <v>31</v>
      </c>
    </row>
    <row r="18" spans="1:8" s="24" customFormat="1" ht="18" customHeight="1">
      <c r="A18" s="16" t="s">
        <v>32</v>
      </c>
      <c r="B18" s="26">
        <v>8394</v>
      </c>
      <c r="C18" s="26">
        <v>8192</v>
      </c>
      <c r="D18" s="26">
        <v>8187</v>
      </c>
      <c r="E18" s="26">
        <v>8397</v>
      </c>
      <c r="F18" s="26">
        <v>8513</v>
      </c>
      <c r="G18" s="26">
        <v>8531</v>
      </c>
      <c r="H18" s="27" t="s">
        <v>33</v>
      </c>
    </row>
    <row r="19" spans="1:8" s="24" customFormat="1" ht="18" customHeight="1">
      <c r="A19" s="16" t="s">
        <v>34</v>
      </c>
      <c r="B19" s="26">
        <v>3944</v>
      </c>
      <c r="C19" s="26">
        <v>4002</v>
      </c>
      <c r="D19" s="26">
        <v>3932</v>
      </c>
      <c r="E19" s="26">
        <v>3989</v>
      </c>
      <c r="F19" s="26">
        <v>3932</v>
      </c>
      <c r="G19" s="26">
        <v>3915</v>
      </c>
      <c r="H19" s="27" t="s">
        <v>35</v>
      </c>
    </row>
    <row r="20" spans="1:8" s="24" customFormat="1" ht="18" customHeight="1">
      <c r="A20" s="21" t="s">
        <v>36</v>
      </c>
      <c r="B20" s="22">
        <f t="shared" ref="B20:G20" si="1">SUM(B21:B28)</f>
        <v>31506</v>
      </c>
      <c r="C20" s="22">
        <f t="shared" si="1"/>
        <v>30268</v>
      </c>
      <c r="D20" s="22">
        <f t="shared" si="1"/>
        <v>29953</v>
      </c>
      <c r="E20" s="22">
        <f t="shared" si="1"/>
        <v>30692</v>
      </c>
      <c r="F20" s="22">
        <f t="shared" si="1"/>
        <v>30159</v>
      </c>
      <c r="G20" s="22">
        <f t="shared" si="1"/>
        <v>30436</v>
      </c>
      <c r="H20" s="28" t="s">
        <v>37</v>
      </c>
    </row>
    <row r="21" spans="1:8" s="24" customFormat="1" ht="18" customHeight="1">
      <c r="A21" s="25" t="s">
        <v>38</v>
      </c>
      <c r="B21" s="26">
        <v>3612</v>
      </c>
      <c r="C21" s="26">
        <v>3457</v>
      </c>
      <c r="D21" s="26">
        <v>3487</v>
      </c>
      <c r="E21" s="26">
        <v>3500</v>
      </c>
      <c r="F21" s="26">
        <v>3365</v>
      </c>
      <c r="G21" s="26">
        <v>3367</v>
      </c>
      <c r="H21" s="29" t="s">
        <v>39</v>
      </c>
    </row>
    <row r="22" spans="1:8" s="24" customFormat="1" ht="18" customHeight="1">
      <c r="A22" s="25" t="s">
        <v>40</v>
      </c>
      <c r="B22" s="26">
        <v>2182</v>
      </c>
      <c r="C22" s="26">
        <v>2367</v>
      </c>
      <c r="D22" s="26">
        <v>2402</v>
      </c>
      <c r="E22" s="26">
        <v>2427</v>
      </c>
      <c r="F22" s="26">
        <v>2300</v>
      </c>
      <c r="G22" s="26">
        <v>2407</v>
      </c>
      <c r="H22" s="29" t="s">
        <v>41</v>
      </c>
    </row>
    <row r="23" spans="1:8" s="24" customFormat="1" ht="18" customHeight="1">
      <c r="A23" s="25" t="s">
        <v>42</v>
      </c>
      <c r="B23" s="26">
        <v>1892</v>
      </c>
      <c r="C23" s="26">
        <v>1891</v>
      </c>
      <c r="D23" s="26">
        <v>1948</v>
      </c>
      <c r="E23" s="26">
        <v>2161</v>
      </c>
      <c r="F23" s="26">
        <v>2045</v>
      </c>
      <c r="G23" s="26">
        <v>2077</v>
      </c>
      <c r="H23" s="29" t="s">
        <v>43</v>
      </c>
    </row>
    <row r="24" spans="1:8" s="24" customFormat="1" ht="18" customHeight="1">
      <c r="A24" s="25" t="s">
        <v>44</v>
      </c>
      <c r="B24" s="26">
        <v>3680</v>
      </c>
      <c r="C24" s="26">
        <v>3433</v>
      </c>
      <c r="D24" s="26">
        <v>3407</v>
      </c>
      <c r="E24" s="26">
        <v>3527</v>
      </c>
      <c r="F24" s="26">
        <v>3373</v>
      </c>
      <c r="G24" s="26">
        <v>3381</v>
      </c>
      <c r="H24" s="27" t="s">
        <v>45</v>
      </c>
    </row>
    <row r="25" spans="1:8" s="24" customFormat="1" ht="18" customHeight="1">
      <c r="A25" s="25" t="s">
        <v>46</v>
      </c>
      <c r="B25" s="26">
        <v>1553</v>
      </c>
      <c r="C25" s="26">
        <v>1461</v>
      </c>
      <c r="D25" s="26">
        <v>1435</v>
      </c>
      <c r="E25" s="26">
        <v>1510</v>
      </c>
      <c r="F25" s="26">
        <v>1469</v>
      </c>
      <c r="G25" s="26">
        <v>1469</v>
      </c>
      <c r="H25" s="29" t="s">
        <v>47</v>
      </c>
    </row>
    <row r="26" spans="1:8" s="24" customFormat="1" ht="18" customHeight="1">
      <c r="A26" s="25" t="s">
        <v>48</v>
      </c>
      <c r="B26" s="26">
        <v>8060</v>
      </c>
      <c r="C26" s="26">
        <v>7356</v>
      </c>
      <c r="D26" s="26">
        <v>7174</v>
      </c>
      <c r="E26" s="26">
        <v>7337</v>
      </c>
      <c r="F26" s="26">
        <v>7467</v>
      </c>
      <c r="G26" s="26">
        <v>7528</v>
      </c>
      <c r="H26" s="29" t="s">
        <v>49</v>
      </c>
    </row>
    <row r="27" spans="1:8" s="24" customFormat="1" ht="18" customHeight="1">
      <c r="A27" s="25" t="s">
        <v>50</v>
      </c>
      <c r="B27" s="26">
        <v>7384</v>
      </c>
      <c r="C27" s="26">
        <v>6847</v>
      </c>
      <c r="D27" s="26">
        <v>6772</v>
      </c>
      <c r="E27" s="26">
        <v>6811</v>
      </c>
      <c r="F27" s="26">
        <v>7012</v>
      </c>
      <c r="G27" s="26">
        <v>7047</v>
      </c>
      <c r="H27" s="29" t="s">
        <v>51</v>
      </c>
    </row>
    <row r="28" spans="1:8" s="24" customFormat="1" ht="18" customHeight="1">
      <c r="A28" s="25" t="s">
        <v>52</v>
      </c>
      <c r="B28" s="26">
        <v>3143</v>
      </c>
      <c r="C28" s="26">
        <v>3456</v>
      </c>
      <c r="D28" s="26">
        <v>3328</v>
      </c>
      <c r="E28" s="26">
        <v>3419</v>
      </c>
      <c r="F28" s="26">
        <v>3128</v>
      </c>
      <c r="G28" s="26">
        <v>3160</v>
      </c>
      <c r="H28" s="29" t="s">
        <v>53</v>
      </c>
    </row>
    <row r="29" spans="1:8" s="24" customFormat="1" ht="18" customHeight="1">
      <c r="A29" s="21" t="s">
        <v>54</v>
      </c>
      <c r="B29" s="22">
        <f t="shared" ref="B29:G29" si="2">SUM(B30:B38)</f>
        <v>71837</v>
      </c>
      <c r="C29" s="22">
        <f t="shared" si="2"/>
        <v>68378</v>
      </c>
      <c r="D29" s="22">
        <f t="shared" si="2"/>
        <v>67352</v>
      </c>
      <c r="E29" s="22">
        <f>SUM(E30:E38)</f>
        <v>71460</v>
      </c>
      <c r="F29" s="22">
        <f t="shared" si="2"/>
        <v>68463</v>
      </c>
      <c r="G29" s="22">
        <f t="shared" si="2"/>
        <v>70100</v>
      </c>
      <c r="H29" s="23" t="s">
        <v>55</v>
      </c>
    </row>
    <row r="30" spans="1:8" s="24" customFormat="1" ht="18" customHeight="1">
      <c r="A30" s="30" t="s">
        <v>56</v>
      </c>
      <c r="B30" s="26">
        <v>13679</v>
      </c>
      <c r="C30" s="26">
        <v>13835</v>
      </c>
      <c r="D30" s="26">
        <v>12885</v>
      </c>
      <c r="E30" s="26">
        <v>13575</v>
      </c>
      <c r="F30" s="26">
        <v>13469</v>
      </c>
      <c r="G30" s="26">
        <v>13670</v>
      </c>
      <c r="H30" s="27" t="s">
        <v>57</v>
      </c>
    </row>
    <row r="31" spans="1:8" s="24" customFormat="1" ht="18" customHeight="1">
      <c r="A31" s="31" t="s">
        <v>58</v>
      </c>
      <c r="B31" s="26">
        <v>3676</v>
      </c>
      <c r="C31" s="26">
        <v>3454</v>
      </c>
      <c r="D31" s="26">
        <v>3442</v>
      </c>
      <c r="E31" s="26">
        <v>3570</v>
      </c>
      <c r="F31" s="26">
        <v>3227</v>
      </c>
      <c r="G31" s="26">
        <v>3296</v>
      </c>
      <c r="H31" s="27" t="s">
        <v>59</v>
      </c>
    </row>
    <row r="32" spans="1:8" s="24" customFormat="1" ht="18" customHeight="1">
      <c r="A32" s="30" t="s">
        <v>60</v>
      </c>
      <c r="B32" s="26">
        <v>4600</v>
      </c>
      <c r="C32" s="26">
        <v>4018</v>
      </c>
      <c r="D32" s="26">
        <v>4018</v>
      </c>
      <c r="E32" s="26">
        <v>4356</v>
      </c>
      <c r="F32" s="26">
        <v>3729</v>
      </c>
      <c r="G32" s="26">
        <v>4056</v>
      </c>
      <c r="H32" s="27" t="s">
        <v>61</v>
      </c>
    </row>
    <row r="33" spans="1:8" s="24" customFormat="1" ht="18" customHeight="1">
      <c r="A33" s="25" t="s">
        <v>62</v>
      </c>
      <c r="B33" s="26">
        <v>19717</v>
      </c>
      <c r="C33" s="26">
        <v>18486</v>
      </c>
      <c r="D33" s="26">
        <v>18430</v>
      </c>
      <c r="E33" s="26">
        <v>19498</v>
      </c>
      <c r="F33" s="26">
        <v>18901</v>
      </c>
      <c r="G33" s="26">
        <v>19737</v>
      </c>
      <c r="H33" s="27" t="s">
        <v>63</v>
      </c>
    </row>
    <row r="34" spans="1:8" s="24" customFormat="1" ht="18" customHeight="1">
      <c r="A34" s="31" t="s">
        <v>64</v>
      </c>
      <c r="B34" s="26">
        <v>2637</v>
      </c>
      <c r="C34" s="26">
        <v>2480</v>
      </c>
      <c r="D34" s="26">
        <v>2551</v>
      </c>
      <c r="E34" s="26">
        <v>2576</v>
      </c>
      <c r="F34" s="26">
        <v>2435</v>
      </c>
      <c r="G34" s="26">
        <v>2463</v>
      </c>
      <c r="H34" s="27" t="s">
        <v>797</v>
      </c>
    </row>
    <row r="35" spans="1:8" s="24" customFormat="1" ht="18" customHeight="1">
      <c r="A35" s="25" t="s">
        <v>65</v>
      </c>
      <c r="B35" s="26">
        <v>4860</v>
      </c>
      <c r="C35" s="26">
        <v>4705</v>
      </c>
      <c r="D35" s="26">
        <v>4536</v>
      </c>
      <c r="E35" s="26">
        <v>4749</v>
      </c>
      <c r="F35" s="26">
        <v>4833</v>
      </c>
      <c r="G35" s="26">
        <v>4836</v>
      </c>
      <c r="H35" s="27" t="s">
        <v>66</v>
      </c>
    </row>
    <row r="36" spans="1:8" s="24" customFormat="1" ht="18" customHeight="1">
      <c r="A36" s="25" t="s">
        <v>67</v>
      </c>
      <c r="B36" s="26">
        <v>10786</v>
      </c>
      <c r="C36" s="26">
        <v>10174</v>
      </c>
      <c r="D36" s="26">
        <v>10345</v>
      </c>
      <c r="E36" s="26">
        <v>11732</v>
      </c>
      <c r="F36" s="26">
        <v>10392</v>
      </c>
      <c r="G36" s="26">
        <v>10551</v>
      </c>
      <c r="H36" s="27" t="s">
        <v>68</v>
      </c>
    </row>
    <row r="37" spans="1:8" s="24" customFormat="1" ht="18" customHeight="1">
      <c r="A37" s="25" t="s">
        <v>69</v>
      </c>
      <c r="B37" s="26">
        <v>7792</v>
      </c>
      <c r="C37" s="26">
        <v>7383</v>
      </c>
      <c r="D37" s="26">
        <v>7283</v>
      </c>
      <c r="E37" s="26">
        <v>7604</v>
      </c>
      <c r="F37" s="26">
        <v>7683</v>
      </c>
      <c r="G37" s="26">
        <v>7696</v>
      </c>
      <c r="H37" s="27" t="s">
        <v>70</v>
      </c>
    </row>
    <row r="38" spans="1:8" s="24" customFormat="1" ht="18" customHeight="1">
      <c r="A38" s="25" t="s">
        <v>71</v>
      </c>
      <c r="B38" s="26">
        <v>4090</v>
      </c>
      <c r="C38" s="26">
        <v>3843</v>
      </c>
      <c r="D38" s="26">
        <v>3862</v>
      </c>
      <c r="E38" s="26">
        <v>3800</v>
      </c>
      <c r="F38" s="26">
        <v>3794</v>
      </c>
      <c r="G38" s="26">
        <v>3795</v>
      </c>
      <c r="H38" s="27" t="s">
        <v>72</v>
      </c>
    </row>
    <row r="39" spans="1:8" s="24" customFormat="1" ht="18" customHeight="1">
      <c r="A39" s="32" t="s">
        <v>73</v>
      </c>
      <c r="B39" s="22">
        <f t="shared" ref="B39:G39" si="3">SUM(B40:B46)</f>
        <v>83182</v>
      </c>
      <c r="C39" s="22">
        <f t="shared" si="3"/>
        <v>79023</v>
      </c>
      <c r="D39" s="22">
        <f t="shared" si="3"/>
        <v>78048</v>
      </c>
      <c r="E39" s="22">
        <f t="shared" si="3"/>
        <v>81319</v>
      </c>
      <c r="F39" s="22">
        <f t="shared" si="3"/>
        <v>77909</v>
      </c>
      <c r="G39" s="22">
        <f t="shared" si="3"/>
        <v>79942</v>
      </c>
      <c r="H39" s="23" t="s">
        <v>74</v>
      </c>
    </row>
    <row r="40" spans="1:8" s="24" customFormat="1" ht="18" customHeight="1">
      <c r="A40" s="30" t="s">
        <v>75</v>
      </c>
      <c r="B40" s="26">
        <v>22881</v>
      </c>
      <c r="C40" s="26">
        <v>22452</v>
      </c>
      <c r="D40" s="26">
        <v>22503</v>
      </c>
      <c r="E40" s="26">
        <v>23310</v>
      </c>
      <c r="F40" s="26">
        <v>20304</v>
      </c>
      <c r="G40" s="26">
        <v>22193</v>
      </c>
      <c r="H40" s="29" t="s">
        <v>76</v>
      </c>
    </row>
    <row r="41" spans="1:8" s="24" customFormat="1" ht="18" customHeight="1">
      <c r="A41" s="30" t="s">
        <v>77</v>
      </c>
      <c r="B41" s="26">
        <v>10465</v>
      </c>
      <c r="C41" s="26">
        <v>9365</v>
      </c>
      <c r="D41" s="26">
        <v>8225</v>
      </c>
      <c r="E41" s="26">
        <v>10065</v>
      </c>
      <c r="F41" s="26">
        <v>10545</v>
      </c>
      <c r="G41" s="26">
        <v>10563</v>
      </c>
      <c r="H41" s="27" t="s">
        <v>78</v>
      </c>
    </row>
    <row r="42" spans="1:8" s="24" customFormat="1" ht="18" customHeight="1">
      <c r="A42" s="30" t="s">
        <v>79</v>
      </c>
      <c r="B42" s="26">
        <v>4799</v>
      </c>
      <c r="C42" s="26">
        <v>4670</v>
      </c>
      <c r="D42" s="26">
        <v>4648</v>
      </c>
      <c r="E42" s="26">
        <v>4762</v>
      </c>
      <c r="F42" s="26">
        <v>4879</v>
      </c>
      <c r="G42" s="26">
        <v>4884</v>
      </c>
      <c r="H42" s="27" t="s">
        <v>80</v>
      </c>
    </row>
    <row r="43" spans="1:8" s="24" customFormat="1" ht="18" customHeight="1">
      <c r="A43" s="30" t="s">
        <v>81</v>
      </c>
      <c r="B43" s="26">
        <v>16983</v>
      </c>
      <c r="C43" s="26">
        <v>15582</v>
      </c>
      <c r="D43" s="26">
        <v>15612</v>
      </c>
      <c r="E43" s="26">
        <v>16073</v>
      </c>
      <c r="F43" s="26">
        <v>15893</v>
      </c>
      <c r="G43" s="26">
        <v>15937</v>
      </c>
      <c r="H43" s="27" t="s">
        <v>82</v>
      </c>
    </row>
    <row r="44" spans="1:8" s="24" customFormat="1" ht="18" customHeight="1">
      <c r="A44" s="30" t="s">
        <v>83</v>
      </c>
      <c r="B44" s="26">
        <v>9661</v>
      </c>
      <c r="C44" s="26">
        <v>9191</v>
      </c>
      <c r="D44" s="26">
        <v>9247</v>
      </c>
      <c r="E44" s="26">
        <v>9497</v>
      </c>
      <c r="F44" s="26">
        <v>9307</v>
      </c>
      <c r="G44" s="26">
        <v>9353</v>
      </c>
      <c r="H44" s="29" t="s">
        <v>84</v>
      </c>
    </row>
    <row r="45" spans="1:8" s="24" customFormat="1" ht="18" customHeight="1">
      <c r="A45" s="30" t="s">
        <v>85</v>
      </c>
      <c r="B45" s="26">
        <v>6682</v>
      </c>
      <c r="C45" s="26">
        <v>6283</v>
      </c>
      <c r="D45" s="26">
        <v>6421</v>
      </c>
      <c r="E45" s="26">
        <v>6341</v>
      </c>
      <c r="F45" s="26">
        <v>6358</v>
      </c>
      <c r="G45" s="26">
        <v>6360</v>
      </c>
      <c r="H45" s="29" t="s">
        <v>86</v>
      </c>
    </row>
    <row r="46" spans="1:8" s="24" customFormat="1" ht="18" customHeight="1">
      <c r="A46" s="30" t="s">
        <v>87</v>
      </c>
      <c r="B46" s="26">
        <v>11711</v>
      </c>
      <c r="C46" s="26">
        <v>11480</v>
      </c>
      <c r="D46" s="26">
        <v>11392</v>
      </c>
      <c r="E46" s="26">
        <v>11271</v>
      </c>
      <c r="F46" s="26">
        <v>10623</v>
      </c>
      <c r="G46" s="26">
        <v>10652</v>
      </c>
      <c r="H46" s="27" t="s">
        <v>88</v>
      </c>
    </row>
    <row r="47" spans="1:8" s="24" customFormat="1" ht="18" customHeight="1">
      <c r="A47" s="33" t="s">
        <v>89</v>
      </c>
      <c r="B47" s="22">
        <f t="shared" ref="B47:G47" si="4">SUM(B48:B52)</f>
        <v>40307</v>
      </c>
      <c r="C47" s="22">
        <f t="shared" si="4"/>
        <v>39704</v>
      </c>
      <c r="D47" s="22">
        <f t="shared" si="4"/>
        <v>37618</v>
      </c>
      <c r="E47" s="22">
        <f t="shared" si="4"/>
        <v>41247</v>
      </c>
      <c r="F47" s="22">
        <f t="shared" si="4"/>
        <v>39097</v>
      </c>
      <c r="G47" s="22">
        <f t="shared" si="4"/>
        <v>38899</v>
      </c>
      <c r="H47" s="23" t="s">
        <v>90</v>
      </c>
    </row>
    <row r="48" spans="1:8" s="24" customFormat="1" ht="18" customHeight="1">
      <c r="A48" s="25" t="s">
        <v>91</v>
      </c>
      <c r="B48" s="26">
        <v>10293</v>
      </c>
      <c r="C48" s="26">
        <v>11053</v>
      </c>
      <c r="D48" s="26">
        <v>10027</v>
      </c>
      <c r="E48" s="26">
        <v>11727</v>
      </c>
      <c r="F48" s="26">
        <v>11269</v>
      </c>
      <c r="G48" s="26">
        <v>11271</v>
      </c>
      <c r="H48" s="27" t="s">
        <v>92</v>
      </c>
    </row>
    <row r="49" spans="1:8" s="24" customFormat="1" ht="18" customHeight="1">
      <c r="A49" s="30" t="s">
        <v>93</v>
      </c>
      <c r="B49" s="26">
        <v>8860</v>
      </c>
      <c r="C49" s="26">
        <v>8498</v>
      </c>
      <c r="D49" s="26">
        <v>8277</v>
      </c>
      <c r="E49" s="26">
        <v>8560</v>
      </c>
      <c r="F49" s="26">
        <v>7841</v>
      </c>
      <c r="G49" s="26">
        <v>7860</v>
      </c>
      <c r="H49" s="27" t="s">
        <v>94</v>
      </c>
    </row>
    <row r="50" spans="1:8" s="24" customFormat="1" ht="18" customHeight="1">
      <c r="A50" s="30" t="s">
        <v>95</v>
      </c>
      <c r="B50" s="26">
        <v>7752</v>
      </c>
      <c r="C50" s="26">
        <v>6957</v>
      </c>
      <c r="D50" s="26">
        <v>6735</v>
      </c>
      <c r="E50" s="26">
        <v>7345</v>
      </c>
      <c r="F50" s="26">
        <v>7133</v>
      </c>
      <c r="G50" s="26">
        <v>7009</v>
      </c>
      <c r="H50" s="27" t="s">
        <v>96</v>
      </c>
    </row>
    <row r="51" spans="1:8" s="24" customFormat="1" ht="18" customHeight="1">
      <c r="A51" s="30" t="s">
        <v>97</v>
      </c>
      <c r="B51" s="26">
        <v>5653</v>
      </c>
      <c r="C51" s="26">
        <v>5887</v>
      </c>
      <c r="D51" s="26">
        <v>5292</v>
      </c>
      <c r="E51" s="26">
        <v>6281</v>
      </c>
      <c r="F51" s="26">
        <v>5668</v>
      </c>
      <c r="G51" s="26">
        <v>5682</v>
      </c>
      <c r="H51" s="27" t="s">
        <v>98</v>
      </c>
    </row>
    <row r="52" spans="1:8" s="24" customFormat="1" ht="18" customHeight="1">
      <c r="A52" s="30" t="s">
        <v>99</v>
      </c>
      <c r="B52" s="26">
        <v>7749</v>
      </c>
      <c r="C52" s="26">
        <v>7309</v>
      </c>
      <c r="D52" s="26">
        <v>7287</v>
      </c>
      <c r="E52" s="26">
        <v>7334</v>
      </c>
      <c r="F52" s="26">
        <v>7186</v>
      </c>
      <c r="G52" s="26">
        <v>7077</v>
      </c>
      <c r="H52" s="29" t="s">
        <v>100</v>
      </c>
    </row>
    <row r="53" spans="1:8" s="24" customFormat="1" ht="12.75" customHeight="1">
      <c r="A53" s="34"/>
      <c r="B53" s="35"/>
      <c r="C53" s="36"/>
      <c r="D53" s="36"/>
      <c r="E53" s="36"/>
      <c r="F53" s="36"/>
      <c r="G53" s="36"/>
      <c r="H53" s="2"/>
    </row>
    <row r="54" spans="1:8" s="24" customFormat="1" ht="12.75" customHeight="1">
      <c r="B54" s="36"/>
      <c r="C54" s="36"/>
      <c r="D54" s="36"/>
      <c r="E54" s="36"/>
      <c r="F54" s="36"/>
      <c r="G54" s="36"/>
    </row>
    <row r="55" spans="1:8" s="24" customFormat="1" ht="12.6" customHeight="1">
      <c r="A55" s="38"/>
      <c r="B55" s="39"/>
      <c r="C55" s="40"/>
      <c r="D55" s="40"/>
      <c r="E55" s="40"/>
      <c r="F55" s="40"/>
      <c r="G55" s="40"/>
    </row>
    <row r="56" spans="1:8" s="24" customFormat="1" ht="12.75" customHeight="1">
      <c r="A56" s="41"/>
      <c r="B56" s="42"/>
      <c r="C56" s="40"/>
      <c r="D56" s="40"/>
      <c r="E56" s="40"/>
      <c r="F56" s="40"/>
      <c r="G56" s="40"/>
    </row>
    <row r="57" spans="1:8" s="24" customFormat="1" ht="12.75" customHeight="1">
      <c r="A57" s="41"/>
      <c r="B57" s="42"/>
      <c r="C57" s="40"/>
      <c r="D57" s="40"/>
      <c r="E57" s="40"/>
      <c r="F57" s="40"/>
      <c r="G57" s="40"/>
    </row>
    <row r="58" spans="1:8" s="24" customFormat="1" ht="12.75" customHeight="1">
      <c r="A58" s="43"/>
      <c r="B58" s="44"/>
      <c r="C58" s="45"/>
      <c r="D58" s="45"/>
      <c r="E58" s="45"/>
      <c r="F58" s="45"/>
      <c r="G58" s="45"/>
      <c r="H58" s="43"/>
    </row>
    <row r="59" spans="1:8" s="24" customFormat="1" ht="12.75" customHeight="1">
      <c r="A59" s="46"/>
      <c r="B59" s="47"/>
      <c r="C59" s="36"/>
      <c r="D59" s="36"/>
      <c r="E59" s="36"/>
      <c r="F59" s="36"/>
      <c r="G59" s="36"/>
    </row>
    <row r="60" spans="1:8" s="24" customFormat="1" ht="12.75" customHeight="1">
      <c r="A60" s="48"/>
      <c r="B60" s="49"/>
      <c r="C60" s="50"/>
      <c r="D60" s="50"/>
      <c r="E60" s="50"/>
      <c r="F60" s="50"/>
      <c r="G60" s="50"/>
      <c r="H60" s="48"/>
    </row>
    <row r="61" spans="1:8" ht="12.75" customHeight="1">
      <c r="A61" s="51"/>
      <c r="B61" s="52"/>
      <c r="C61" s="53"/>
      <c r="D61" s="53"/>
      <c r="E61" s="53"/>
      <c r="F61" s="53"/>
      <c r="G61" s="53"/>
    </row>
    <row r="62" spans="1:8" s="24" customFormat="1" ht="12.75" customHeight="1">
      <c r="A62" s="2"/>
      <c r="B62" s="53"/>
      <c r="C62" s="36"/>
      <c r="D62" s="36"/>
      <c r="E62" s="36"/>
      <c r="F62" s="36"/>
      <c r="G62" s="36"/>
    </row>
    <row r="63" spans="1:8" s="24" customFormat="1" ht="12.75" customHeight="1">
      <c r="A63" s="54"/>
      <c r="B63" s="55"/>
      <c r="C63" s="36"/>
      <c r="D63" s="36"/>
      <c r="E63" s="36"/>
      <c r="F63" s="36"/>
      <c r="G63" s="36"/>
    </row>
    <row r="64" spans="1:8" s="24" customFormat="1" ht="12.75" customHeight="1">
      <c r="A64" s="2"/>
      <c r="B64" s="53"/>
      <c r="C64" s="36"/>
      <c r="D64" s="36"/>
      <c r="E64" s="36"/>
      <c r="F64" s="36"/>
      <c r="G64" s="36"/>
    </row>
    <row r="65" spans="1:8" s="24" customFormat="1">
      <c r="A65" s="2"/>
      <c r="B65" s="53"/>
      <c r="C65" s="36"/>
      <c r="D65" s="36"/>
      <c r="E65" s="36"/>
      <c r="F65" s="36"/>
      <c r="G65" s="36"/>
    </row>
    <row r="66" spans="1:8" s="24" customFormat="1">
      <c r="A66" s="2"/>
      <c r="B66" s="53"/>
      <c r="C66" s="36"/>
      <c r="D66" s="36"/>
      <c r="E66" s="36"/>
      <c r="F66" s="36"/>
      <c r="G66" s="36"/>
    </row>
    <row r="67" spans="1:8" s="24" customFormat="1" ht="14.25" customHeight="1">
      <c r="A67" s="54"/>
      <c r="B67" s="55"/>
      <c r="C67" s="36"/>
      <c r="D67" s="36"/>
      <c r="E67" s="36"/>
      <c r="F67" s="36"/>
      <c r="G67" s="36"/>
    </row>
    <row r="68" spans="1:8" s="24" customFormat="1" ht="14.25" customHeight="1">
      <c r="A68" s="54"/>
      <c r="B68" s="55"/>
      <c r="C68" s="36"/>
      <c r="D68" s="36"/>
      <c r="E68" s="36"/>
      <c r="F68" s="36"/>
      <c r="G68" s="36"/>
    </row>
    <row r="69" spans="1:8" s="24" customFormat="1">
      <c r="A69" s="54"/>
      <c r="B69" s="55"/>
      <c r="C69" s="36"/>
      <c r="D69" s="36"/>
      <c r="E69" s="36"/>
      <c r="F69" s="36"/>
      <c r="G69" s="36"/>
    </row>
    <row r="70" spans="1:8" s="24" customFormat="1">
      <c r="A70" s="54"/>
      <c r="B70" s="55"/>
      <c r="C70" s="36"/>
      <c r="D70" s="36"/>
      <c r="E70" s="36"/>
      <c r="F70" s="36"/>
      <c r="G70" s="36"/>
    </row>
    <row r="71" spans="1:8" s="24" customFormat="1">
      <c r="A71" s="54"/>
      <c r="B71" s="55"/>
      <c r="C71" s="36"/>
      <c r="D71" s="36"/>
      <c r="E71" s="36"/>
      <c r="F71" s="36"/>
      <c r="G71" s="36"/>
    </row>
    <row r="72" spans="1:8" s="24" customFormat="1">
      <c r="A72" s="54"/>
      <c r="B72" s="55"/>
      <c r="C72" s="36"/>
      <c r="D72" s="36"/>
      <c r="E72" s="36"/>
      <c r="F72" s="36"/>
      <c r="G72" s="36"/>
    </row>
    <row r="73" spans="1:8" s="24" customFormat="1" ht="22.5">
      <c r="A73" s="1" t="s">
        <v>0</v>
      </c>
      <c r="B73" s="1"/>
      <c r="C73" s="2"/>
      <c r="D73" s="2"/>
      <c r="E73" s="2"/>
      <c r="F73" s="2"/>
      <c r="G73" s="2"/>
      <c r="H73" s="3" t="s">
        <v>1</v>
      </c>
    </row>
    <row r="74" spans="1:8" s="24" customFormat="1">
      <c r="A74" s="2"/>
      <c r="B74" s="2"/>
      <c r="C74" s="2"/>
      <c r="D74" s="2"/>
      <c r="E74" s="2"/>
      <c r="F74" s="2"/>
      <c r="G74" s="2"/>
      <c r="H74" s="2"/>
    </row>
    <row r="75" spans="1:8" s="24" customFormat="1" ht="20.25">
      <c r="A75" s="822" t="s">
        <v>668</v>
      </c>
      <c r="B75" s="822"/>
      <c r="C75" s="823"/>
      <c r="D75" s="823"/>
      <c r="E75" s="823"/>
      <c r="F75" s="824"/>
      <c r="G75" s="825"/>
      <c r="H75" s="825" t="s">
        <v>666</v>
      </c>
    </row>
    <row r="76" spans="1:8" s="24" customFormat="1" ht="20.25">
      <c r="A76" s="1091" t="s">
        <v>913</v>
      </c>
      <c r="B76" s="1091"/>
      <c r="C76" s="1091"/>
      <c r="D76" s="1091"/>
      <c r="E76" s="1091"/>
      <c r="F76" s="1090" t="s">
        <v>914</v>
      </c>
      <c r="G76" s="1090"/>
      <c r="H76" s="1090"/>
    </row>
    <row r="77" spans="1:8" s="24" customFormat="1" ht="18.75">
      <c r="A77" s="5"/>
      <c r="B77" s="5"/>
      <c r="C77" s="2"/>
      <c r="D77" s="2"/>
      <c r="E77" s="2"/>
      <c r="F77" s="7"/>
      <c r="G77" s="8"/>
      <c r="H77" s="2"/>
    </row>
    <row r="78" spans="1:8" s="24" customFormat="1">
      <c r="A78" s="276" t="s">
        <v>869</v>
      </c>
      <c r="B78" s="1072" t="s">
        <v>4</v>
      </c>
      <c r="C78" s="1072"/>
      <c r="D78" s="1072"/>
      <c r="E78" s="1072"/>
      <c r="F78" s="1072"/>
      <c r="G78" s="1072"/>
      <c r="H78" s="914" t="s">
        <v>872</v>
      </c>
    </row>
    <row r="79" spans="1:8" s="24" customFormat="1">
      <c r="A79" s="10"/>
      <c r="B79" s="1073" t="s">
        <v>5</v>
      </c>
      <c r="C79" s="1073"/>
      <c r="D79" s="1073"/>
      <c r="E79" s="1073"/>
      <c r="F79" s="1073"/>
      <c r="G79" s="1073"/>
      <c r="H79" s="11"/>
    </row>
    <row r="80" spans="1:8" s="24" customFormat="1">
      <c r="A80" s="13"/>
      <c r="B80" s="14" t="s">
        <v>6</v>
      </c>
      <c r="C80" s="15" t="s">
        <v>7</v>
      </c>
      <c r="D80" s="15" t="s">
        <v>8</v>
      </c>
      <c r="E80" s="15" t="s">
        <v>9</v>
      </c>
      <c r="F80" s="15" t="s">
        <v>10</v>
      </c>
      <c r="G80" s="14" t="s">
        <v>11</v>
      </c>
      <c r="H80" s="17"/>
    </row>
    <row r="81" spans="1:8" s="24" customFormat="1" ht="15.75">
      <c r="A81" s="16"/>
      <c r="B81" s="14" t="s">
        <v>858</v>
      </c>
      <c r="C81" s="15" t="s">
        <v>12</v>
      </c>
      <c r="D81" s="15" t="s">
        <v>13</v>
      </c>
      <c r="E81" s="15" t="s">
        <v>14</v>
      </c>
      <c r="F81" s="15" t="s">
        <v>15</v>
      </c>
      <c r="G81" s="15" t="s">
        <v>16</v>
      </c>
      <c r="H81" s="17"/>
    </row>
    <row r="82" spans="1:8" s="24" customFormat="1">
      <c r="A82" s="16"/>
      <c r="B82" s="15" t="s">
        <v>17</v>
      </c>
      <c r="C82" s="15"/>
      <c r="D82" s="15"/>
      <c r="E82" s="15"/>
      <c r="F82" s="15"/>
      <c r="G82" s="15"/>
      <c r="H82" s="16"/>
    </row>
    <row r="83" spans="1:8" s="24" customFormat="1" ht="15.75">
      <c r="A83" s="32" t="s">
        <v>101</v>
      </c>
      <c r="B83" s="22">
        <f t="shared" ref="B83:G83" si="5">SUM(B84:B99)</f>
        <v>116210</v>
      </c>
      <c r="C83" s="22">
        <f t="shared" si="5"/>
        <v>110594</v>
      </c>
      <c r="D83" s="22">
        <f t="shared" si="5"/>
        <v>108968</v>
      </c>
      <c r="E83" s="22">
        <f t="shared" si="5"/>
        <v>111658</v>
      </c>
      <c r="F83" s="22">
        <f t="shared" si="5"/>
        <v>111888</v>
      </c>
      <c r="G83" s="22">
        <f t="shared" si="5"/>
        <v>112370</v>
      </c>
      <c r="H83" s="56" t="s">
        <v>102</v>
      </c>
    </row>
    <row r="84" spans="1:8" s="725" customFormat="1">
      <c r="A84" s="985" t="s">
        <v>726</v>
      </c>
      <c r="B84" s="830">
        <v>5079</v>
      </c>
      <c r="C84" s="830">
        <v>4913</v>
      </c>
      <c r="D84" s="830">
        <v>4525</v>
      </c>
      <c r="E84" s="830">
        <v>4634</v>
      </c>
      <c r="F84" s="830">
        <v>4875</v>
      </c>
      <c r="G84" s="830">
        <v>4876</v>
      </c>
      <c r="H84" s="831" t="s">
        <v>115</v>
      </c>
    </row>
    <row r="85" spans="1:8" s="725" customFormat="1">
      <c r="A85" s="985" t="s">
        <v>725</v>
      </c>
      <c r="B85" s="830">
        <v>4157</v>
      </c>
      <c r="C85" s="830">
        <v>4111</v>
      </c>
      <c r="D85" s="830">
        <v>3879</v>
      </c>
      <c r="E85" s="830">
        <v>3954</v>
      </c>
      <c r="F85" s="830">
        <v>3807</v>
      </c>
      <c r="G85" s="830">
        <v>3806</v>
      </c>
      <c r="H85" s="831" t="s">
        <v>111</v>
      </c>
    </row>
    <row r="86" spans="1:8" s="725" customFormat="1">
      <c r="A86" s="985" t="s">
        <v>692</v>
      </c>
      <c r="B86" s="830">
        <v>2871</v>
      </c>
      <c r="C86" s="830">
        <v>2706</v>
      </c>
      <c r="D86" s="830">
        <v>2612</v>
      </c>
      <c r="E86" s="830">
        <v>2635</v>
      </c>
      <c r="F86" s="830">
        <v>2609</v>
      </c>
      <c r="G86" s="830">
        <v>2655</v>
      </c>
      <c r="H86" s="831" t="s">
        <v>738</v>
      </c>
    </row>
    <row r="87" spans="1:8" s="725" customFormat="1">
      <c r="A87" s="985" t="s">
        <v>693</v>
      </c>
      <c r="B87" s="830">
        <v>3035</v>
      </c>
      <c r="C87" s="830">
        <v>2807</v>
      </c>
      <c r="D87" s="830">
        <v>2691</v>
      </c>
      <c r="E87" s="830">
        <v>2842</v>
      </c>
      <c r="F87" s="830">
        <v>2883</v>
      </c>
      <c r="G87" s="830">
        <v>2884</v>
      </c>
      <c r="H87" s="831" t="s">
        <v>119</v>
      </c>
    </row>
    <row r="88" spans="1:8" s="725" customFormat="1" ht="15">
      <c r="A88" s="986" t="s">
        <v>694</v>
      </c>
      <c r="B88" s="830">
        <v>4501</v>
      </c>
      <c r="C88" s="830">
        <v>4103</v>
      </c>
      <c r="D88" s="830">
        <v>4048</v>
      </c>
      <c r="E88" s="830">
        <v>4229</v>
      </c>
      <c r="F88" s="830">
        <v>4075</v>
      </c>
      <c r="G88" s="830">
        <v>4081</v>
      </c>
      <c r="H88" s="833" t="s">
        <v>104</v>
      </c>
    </row>
    <row r="89" spans="1:8" s="725" customFormat="1" ht="15">
      <c r="A89" s="986" t="s">
        <v>695</v>
      </c>
      <c r="B89" s="830">
        <v>10822</v>
      </c>
      <c r="C89" s="830">
        <v>10272</v>
      </c>
      <c r="D89" s="830">
        <v>10062</v>
      </c>
      <c r="E89" s="830">
        <v>10364</v>
      </c>
      <c r="F89" s="830">
        <v>9999</v>
      </c>
      <c r="G89" s="830">
        <v>9998</v>
      </c>
      <c r="H89" s="833" t="s">
        <v>106</v>
      </c>
    </row>
    <row r="90" spans="1:8" s="725" customFormat="1" ht="15">
      <c r="A90" s="985" t="s">
        <v>696</v>
      </c>
      <c r="B90" s="830">
        <v>3665</v>
      </c>
      <c r="C90" s="830">
        <v>3533</v>
      </c>
      <c r="D90" s="830">
        <v>3257</v>
      </c>
      <c r="E90" s="830">
        <v>3330</v>
      </c>
      <c r="F90" s="830">
        <v>3452</v>
      </c>
      <c r="G90" s="830">
        <v>3472</v>
      </c>
      <c r="H90" s="833" t="s">
        <v>108</v>
      </c>
    </row>
    <row r="91" spans="1:8" s="725" customFormat="1" ht="15">
      <c r="A91" s="986" t="s">
        <v>697</v>
      </c>
      <c r="B91" s="830">
        <v>16224</v>
      </c>
      <c r="C91" s="830">
        <v>15280</v>
      </c>
      <c r="D91" s="830">
        <v>15763</v>
      </c>
      <c r="E91" s="830">
        <v>15956</v>
      </c>
      <c r="F91" s="830">
        <v>16784</v>
      </c>
      <c r="G91" s="830">
        <v>16832</v>
      </c>
      <c r="H91" s="833" t="s">
        <v>122</v>
      </c>
    </row>
    <row r="92" spans="1:8" s="725" customFormat="1">
      <c r="A92" s="985" t="s">
        <v>698</v>
      </c>
      <c r="B92" s="830">
        <v>7273</v>
      </c>
      <c r="C92" s="830">
        <v>6890</v>
      </c>
      <c r="D92" s="830">
        <v>6867</v>
      </c>
      <c r="E92" s="830">
        <v>6776</v>
      </c>
      <c r="F92" s="830">
        <v>7142</v>
      </c>
      <c r="G92" s="830">
        <v>7337</v>
      </c>
      <c r="H92" s="831" t="s">
        <v>113</v>
      </c>
    </row>
    <row r="93" spans="1:8" s="725" customFormat="1" ht="15">
      <c r="A93" s="986" t="s">
        <v>723</v>
      </c>
      <c r="B93" s="830">
        <v>5414</v>
      </c>
      <c r="C93" s="830">
        <v>4978</v>
      </c>
      <c r="D93" s="830">
        <v>5008</v>
      </c>
      <c r="E93" s="830">
        <v>5001</v>
      </c>
      <c r="F93" s="830">
        <v>4979</v>
      </c>
      <c r="G93" s="830">
        <v>4980</v>
      </c>
      <c r="H93" s="833" t="s">
        <v>124</v>
      </c>
    </row>
    <row r="94" spans="1:8" s="725" customFormat="1" ht="15">
      <c r="A94" s="986" t="s">
        <v>724</v>
      </c>
      <c r="B94" s="830">
        <v>7784</v>
      </c>
      <c r="C94" s="830">
        <v>7503</v>
      </c>
      <c r="D94" s="830">
        <v>7269</v>
      </c>
      <c r="E94" s="830">
        <v>7702</v>
      </c>
      <c r="F94" s="830">
        <v>7846</v>
      </c>
      <c r="G94" s="830">
        <v>7846</v>
      </c>
      <c r="H94" s="833" t="s">
        <v>126</v>
      </c>
    </row>
    <row r="95" spans="1:8" s="725" customFormat="1">
      <c r="A95" s="985" t="s">
        <v>701</v>
      </c>
      <c r="B95" s="830">
        <v>6152</v>
      </c>
      <c r="C95" s="830">
        <v>5904</v>
      </c>
      <c r="D95" s="830">
        <v>5746</v>
      </c>
      <c r="E95" s="830">
        <v>6057</v>
      </c>
      <c r="F95" s="830">
        <v>6074</v>
      </c>
      <c r="G95" s="830">
        <v>6076</v>
      </c>
      <c r="H95" s="831" t="s">
        <v>689</v>
      </c>
    </row>
    <row r="96" spans="1:8" s="725" customFormat="1" ht="15">
      <c r="A96" s="986" t="s">
        <v>702</v>
      </c>
      <c r="B96" s="830">
        <v>10278</v>
      </c>
      <c r="C96" s="830">
        <v>10324</v>
      </c>
      <c r="D96" s="830">
        <v>10020</v>
      </c>
      <c r="E96" s="830">
        <v>10560</v>
      </c>
      <c r="F96" s="830">
        <v>9583</v>
      </c>
      <c r="G96" s="830">
        <v>9788</v>
      </c>
      <c r="H96" s="833" t="s">
        <v>128</v>
      </c>
    </row>
    <row r="97" spans="1:8" s="725" customFormat="1" ht="15">
      <c r="A97" s="986" t="s">
        <v>703</v>
      </c>
      <c r="B97" s="830">
        <v>11132</v>
      </c>
      <c r="C97" s="830">
        <v>10390</v>
      </c>
      <c r="D97" s="830">
        <v>10331</v>
      </c>
      <c r="E97" s="830">
        <v>10459</v>
      </c>
      <c r="F97" s="830">
        <v>10521</v>
      </c>
      <c r="G97" s="830">
        <v>10493</v>
      </c>
      <c r="H97" s="833" t="s">
        <v>130</v>
      </c>
    </row>
    <row r="98" spans="1:8" s="725" customFormat="1" ht="15">
      <c r="A98" s="985" t="s">
        <v>704</v>
      </c>
      <c r="B98" s="830">
        <v>8157</v>
      </c>
      <c r="C98" s="830">
        <v>7586</v>
      </c>
      <c r="D98" s="830">
        <v>7529</v>
      </c>
      <c r="E98" s="830">
        <v>7778</v>
      </c>
      <c r="F98" s="830">
        <v>7933</v>
      </c>
      <c r="G98" s="830">
        <v>7916</v>
      </c>
      <c r="H98" s="833" t="s">
        <v>132</v>
      </c>
    </row>
    <row r="99" spans="1:8" s="725" customFormat="1">
      <c r="A99" s="985" t="s">
        <v>705</v>
      </c>
      <c r="B99" s="830">
        <v>9666</v>
      </c>
      <c r="C99" s="830">
        <v>9294</v>
      </c>
      <c r="D99" s="830">
        <v>9361</v>
      </c>
      <c r="E99" s="830">
        <v>9381</v>
      </c>
      <c r="F99" s="830">
        <v>9326</v>
      </c>
      <c r="G99" s="830">
        <v>9330</v>
      </c>
      <c r="H99" s="831" t="s">
        <v>117</v>
      </c>
    </row>
    <row r="100" spans="1:8" ht="14.25">
      <c r="A100" s="33" t="s">
        <v>133</v>
      </c>
      <c r="B100" s="22">
        <f t="shared" ref="B100:G100" si="6">SUM(B101:B108)</f>
        <v>76620</v>
      </c>
      <c r="C100" s="22">
        <f t="shared" si="6"/>
        <v>74090</v>
      </c>
      <c r="D100" s="22">
        <f t="shared" si="6"/>
        <v>73668</v>
      </c>
      <c r="E100" s="22">
        <f t="shared" si="6"/>
        <v>75413</v>
      </c>
      <c r="F100" s="22">
        <f t="shared" si="6"/>
        <v>72416</v>
      </c>
      <c r="G100" s="22">
        <f t="shared" si="6"/>
        <v>73719</v>
      </c>
      <c r="H100" s="59" t="s">
        <v>134</v>
      </c>
    </row>
    <row r="101" spans="1:8">
      <c r="A101" s="60" t="s">
        <v>135</v>
      </c>
      <c r="B101" s="26">
        <v>8631</v>
      </c>
      <c r="C101" s="26">
        <v>8318</v>
      </c>
      <c r="D101" s="26">
        <v>8161</v>
      </c>
      <c r="E101" s="26">
        <v>8561</v>
      </c>
      <c r="F101" s="26">
        <v>8267</v>
      </c>
      <c r="G101" s="26">
        <v>8851</v>
      </c>
      <c r="H101" s="57" t="s">
        <v>136</v>
      </c>
    </row>
    <row r="102" spans="1:8">
      <c r="A102" s="60" t="s">
        <v>137</v>
      </c>
      <c r="B102" s="26">
        <v>6566</v>
      </c>
      <c r="C102" s="26">
        <v>6368</v>
      </c>
      <c r="D102" s="26">
        <v>6500</v>
      </c>
      <c r="E102" s="26">
        <v>6655</v>
      </c>
      <c r="F102" s="26">
        <v>6384</v>
      </c>
      <c r="G102" s="26">
        <v>6477</v>
      </c>
      <c r="H102" s="57" t="s">
        <v>138</v>
      </c>
    </row>
    <row r="103" spans="1:8">
      <c r="A103" s="60" t="s">
        <v>139</v>
      </c>
      <c r="B103" s="26">
        <v>8451</v>
      </c>
      <c r="C103" s="26">
        <v>8224</v>
      </c>
      <c r="D103" s="26">
        <v>8079</v>
      </c>
      <c r="E103" s="26">
        <v>8279</v>
      </c>
      <c r="F103" s="26">
        <v>7864</v>
      </c>
      <c r="G103" s="26">
        <v>8040</v>
      </c>
      <c r="H103" s="57" t="s">
        <v>140</v>
      </c>
    </row>
    <row r="104" spans="1:8">
      <c r="A104" s="60" t="s">
        <v>141</v>
      </c>
      <c r="B104" s="26">
        <v>6749</v>
      </c>
      <c r="C104" s="26">
        <v>6349</v>
      </c>
      <c r="D104" s="26">
        <v>6318</v>
      </c>
      <c r="E104" s="26">
        <v>6459</v>
      </c>
      <c r="F104" s="26">
        <v>6284</v>
      </c>
      <c r="G104" s="26">
        <v>6289</v>
      </c>
      <c r="H104" s="57" t="s">
        <v>142</v>
      </c>
    </row>
    <row r="105" spans="1:8">
      <c r="A105" s="60" t="s">
        <v>143</v>
      </c>
      <c r="B105" s="26">
        <v>22590</v>
      </c>
      <c r="C105" s="26">
        <v>21884</v>
      </c>
      <c r="D105" s="26">
        <v>21950</v>
      </c>
      <c r="E105" s="26">
        <v>22149</v>
      </c>
      <c r="F105" s="26">
        <v>21564</v>
      </c>
      <c r="G105" s="26">
        <v>21922</v>
      </c>
      <c r="H105" s="57" t="s">
        <v>144</v>
      </c>
    </row>
    <row r="106" spans="1:8">
      <c r="A106" s="60" t="s">
        <v>145</v>
      </c>
      <c r="B106" s="26">
        <v>6462</v>
      </c>
      <c r="C106" s="26">
        <v>6497</v>
      </c>
      <c r="D106" s="26">
        <v>6297</v>
      </c>
      <c r="E106" s="26">
        <v>6563</v>
      </c>
      <c r="F106" s="26">
        <v>6085</v>
      </c>
      <c r="G106" s="26">
        <v>6089</v>
      </c>
      <c r="H106" s="57" t="s">
        <v>146</v>
      </c>
    </row>
    <row r="107" spans="1:8">
      <c r="A107" s="60" t="s">
        <v>147</v>
      </c>
      <c r="B107" s="26">
        <v>12587</v>
      </c>
      <c r="C107" s="26">
        <v>11782</v>
      </c>
      <c r="D107" s="26">
        <v>11694</v>
      </c>
      <c r="E107" s="26">
        <v>11873</v>
      </c>
      <c r="F107" s="26">
        <v>11812</v>
      </c>
      <c r="G107" s="26">
        <v>11815</v>
      </c>
      <c r="H107" s="57" t="s">
        <v>817</v>
      </c>
    </row>
    <row r="108" spans="1:8">
      <c r="A108" s="60" t="s">
        <v>148</v>
      </c>
      <c r="B108" s="26">
        <v>4584</v>
      </c>
      <c r="C108" s="26">
        <v>4668</v>
      </c>
      <c r="D108" s="26">
        <v>4669</v>
      </c>
      <c r="E108" s="26">
        <v>4874</v>
      </c>
      <c r="F108" s="26">
        <v>4156</v>
      </c>
      <c r="G108" s="26">
        <v>4236</v>
      </c>
      <c r="H108" s="57" t="s">
        <v>149</v>
      </c>
    </row>
    <row r="109" spans="1:8" ht="15.75">
      <c r="A109" s="33" t="s">
        <v>150</v>
      </c>
      <c r="B109" s="22">
        <f t="shared" ref="B109:G109" si="7">SUM(B110:B114)</f>
        <v>23696</v>
      </c>
      <c r="C109" s="22">
        <f t="shared" si="7"/>
        <v>24086</v>
      </c>
      <c r="D109" s="22">
        <f t="shared" si="7"/>
        <v>24190</v>
      </c>
      <c r="E109" s="22">
        <f t="shared" si="7"/>
        <v>25615</v>
      </c>
      <c r="F109" s="22">
        <f t="shared" si="7"/>
        <v>23978</v>
      </c>
      <c r="G109" s="22">
        <f t="shared" si="7"/>
        <v>25072</v>
      </c>
      <c r="H109" s="56" t="s">
        <v>151</v>
      </c>
    </row>
    <row r="110" spans="1:8">
      <c r="A110" s="60" t="s">
        <v>152</v>
      </c>
      <c r="B110" s="26">
        <v>8085</v>
      </c>
      <c r="C110" s="26">
        <v>7756</v>
      </c>
      <c r="D110" s="26">
        <v>7477</v>
      </c>
      <c r="E110" s="26">
        <v>8215</v>
      </c>
      <c r="F110" s="26">
        <v>7859</v>
      </c>
      <c r="G110" s="26">
        <v>8071</v>
      </c>
      <c r="H110" s="57" t="s">
        <v>153</v>
      </c>
    </row>
    <row r="111" spans="1:8">
      <c r="A111" s="60" t="s">
        <v>154</v>
      </c>
      <c r="B111" s="26">
        <v>1425</v>
      </c>
      <c r="C111" s="26">
        <v>1882</v>
      </c>
      <c r="D111" s="26">
        <v>2031</v>
      </c>
      <c r="E111" s="26">
        <v>1996</v>
      </c>
      <c r="F111" s="26">
        <v>1356</v>
      </c>
      <c r="G111" s="26">
        <v>1873</v>
      </c>
      <c r="H111" s="57" t="s">
        <v>155</v>
      </c>
    </row>
    <row r="112" spans="1:8">
      <c r="A112" s="60" t="s">
        <v>156</v>
      </c>
      <c r="B112" s="26">
        <v>5053</v>
      </c>
      <c r="C112" s="26">
        <v>4823</v>
      </c>
      <c r="D112" s="26">
        <v>4900</v>
      </c>
      <c r="E112" s="26">
        <v>5041</v>
      </c>
      <c r="F112" s="26">
        <v>4879</v>
      </c>
      <c r="G112" s="26">
        <v>5116</v>
      </c>
      <c r="H112" s="57" t="s">
        <v>157</v>
      </c>
    </row>
    <row r="113" spans="1:8">
      <c r="A113" s="60" t="s">
        <v>158</v>
      </c>
      <c r="B113" s="26">
        <v>5217</v>
      </c>
      <c r="C113" s="26">
        <v>5254</v>
      </c>
      <c r="D113" s="26">
        <v>5358</v>
      </c>
      <c r="E113" s="26">
        <v>5844</v>
      </c>
      <c r="F113" s="26">
        <v>5575</v>
      </c>
      <c r="G113" s="26">
        <v>5686</v>
      </c>
      <c r="H113" s="57" t="s">
        <v>159</v>
      </c>
    </row>
    <row r="114" spans="1:8">
      <c r="A114" s="60" t="s">
        <v>160</v>
      </c>
      <c r="B114" s="26">
        <v>3916</v>
      </c>
      <c r="C114" s="26">
        <v>4371</v>
      </c>
      <c r="D114" s="26">
        <v>4424</v>
      </c>
      <c r="E114" s="26">
        <v>4519</v>
      </c>
      <c r="F114" s="26">
        <v>4309</v>
      </c>
      <c r="G114" s="26">
        <v>4326</v>
      </c>
      <c r="H114" s="57" t="s">
        <v>161</v>
      </c>
    </row>
    <row r="115" spans="1:8" ht="14.25">
      <c r="A115" s="33" t="s">
        <v>162</v>
      </c>
      <c r="B115" s="22">
        <f t="shared" ref="B115:G115" si="8">SUM(B116:B121)</f>
        <v>29190</v>
      </c>
      <c r="C115" s="22">
        <f t="shared" si="8"/>
        <v>30509</v>
      </c>
      <c r="D115" s="22">
        <f t="shared" si="8"/>
        <v>30274</v>
      </c>
      <c r="E115" s="22">
        <f t="shared" si="8"/>
        <v>30906</v>
      </c>
      <c r="F115" s="22">
        <f t="shared" si="8"/>
        <v>31288</v>
      </c>
      <c r="G115" s="22">
        <f t="shared" si="8"/>
        <v>32397</v>
      </c>
      <c r="H115" s="59" t="s">
        <v>163</v>
      </c>
    </row>
    <row r="116" spans="1:8">
      <c r="A116" s="60" t="s">
        <v>164</v>
      </c>
      <c r="B116" s="26">
        <v>8397</v>
      </c>
      <c r="C116" s="26">
        <v>7879</v>
      </c>
      <c r="D116" s="26">
        <v>7894</v>
      </c>
      <c r="E116" s="26">
        <v>8066</v>
      </c>
      <c r="F116" s="26">
        <v>8157</v>
      </c>
      <c r="G116" s="26">
        <v>8209</v>
      </c>
      <c r="H116" s="57" t="s">
        <v>165</v>
      </c>
    </row>
    <row r="117" spans="1:8">
      <c r="A117" s="60" t="s">
        <v>166</v>
      </c>
      <c r="B117" s="26">
        <v>7231</v>
      </c>
      <c r="C117" s="26">
        <v>7687</v>
      </c>
      <c r="D117" s="26">
        <v>7818</v>
      </c>
      <c r="E117" s="26">
        <v>7718</v>
      </c>
      <c r="F117" s="26">
        <v>7764</v>
      </c>
      <c r="G117" s="26">
        <v>7764</v>
      </c>
      <c r="H117" s="57" t="s">
        <v>167</v>
      </c>
    </row>
    <row r="118" spans="1:8">
      <c r="A118" s="60" t="s">
        <v>168</v>
      </c>
      <c r="B118" s="26">
        <v>4933</v>
      </c>
      <c r="C118" s="26">
        <v>6215</v>
      </c>
      <c r="D118" s="26">
        <v>5943</v>
      </c>
      <c r="E118" s="26">
        <v>6351</v>
      </c>
      <c r="F118" s="26">
        <v>6630</v>
      </c>
      <c r="G118" s="26">
        <v>7277</v>
      </c>
      <c r="H118" s="57" t="s">
        <v>169</v>
      </c>
    </row>
    <row r="119" spans="1:8">
      <c r="A119" s="60" t="s">
        <v>170</v>
      </c>
      <c r="B119" s="26">
        <v>5377</v>
      </c>
      <c r="C119" s="26">
        <v>5727</v>
      </c>
      <c r="D119" s="26">
        <v>5766</v>
      </c>
      <c r="E119" s="26">
        <v>5829</v>
      </c>
      <c r="F119" s="26">
        <v>5814</v>
      </c>
      <c r="G119" s="26">
        <v>6022</v>
      </c>
      <c r="H119" s="57" t="s">
        <v>171</v>
      </c>
    </row>
    <row r="120" spans="1:8">
      <c r="A120" s="60" t="s">
        <v>172</v>
      </c>
      <c r="B120" s="26">
        <v>688</v>
      </c>
      <c r="C120" s="26">
        <v>723</v>
      </c>
      <c r="D120" s="26">
        <v>714</v>
      </c>
      <c r="E120" s="26">
        <v>752</v>
      </c>
      <c r="F120" s="26">
        <v>673</v>
      </c>
      <c r="G120" s="26">
        <v>838</v>
      </c>
      <c r="H120" s="57" t="s">
        <v>173</v>
      </c>
    </row>
    <row r="121" spans="1:8">
      <c r="A121" s="60" t="s">
        <v>174</v>
      </c>
      <c r="B121" s="26">
        <v>2564</v>
      </c>
      <c r="C121" s="26">
        <v>2278</v>
      </c>
      <c r="D121" s="26">
        <v>2139</v>
      </c>
      <c r="E121" s="26">
        <v>2190</v>
      </c>
      <c r="F121" s="26">
        <v>2250</v>
      </c>
      <c r="G121" s="26">
        <v>2287</v>
      </c>
      <c r="H121" s="57" t="s">
        <v>175</v>
      </c>
    </row>
    <row r="122" spans="1:8" ht="14.25">
      <c r="A122" s="21" t="s">
        <v>176</v>
      </c>
      <c r="B122" s="22">
        <f t="shared" ref="B122:G122" si="9">SUM(B123:B126)</f>
        <v>7034</v>
      </c>
      <c r="C122" s="22">
        <f t="shared" si="9"/>
        <v>6666</v>
      </c>
      <c r="D122" s="22">
        <f t="shared" si="9"/>
        <v>6403</v>
      </c>
      <c r="E122" s="22">
        <f t="shared" si="9"/>
        <v>6646</v>
      </c>
      <c r="F122" s="22">
        <f t="shared" si="9"/>
        <v>6111</v>
      </c>
      <c r="G122" s="22">
        <f t="shared" si="9"/>
        <v>6168</v>
      </c>
      <c r="H122" s="59" t="s">
        <v>177</v>
      </c>
    </row>
    <row r="123" spans="1:8">
      <c r="A123" s="60" t="s">
        <v>178</v>
      </c>
      <c r="B123" s="26">
        <v>409</v>
      </c>
      <c r="C123" s="26">
        <v>365</v>
      </c>
      <c r="D123" s="26">
        <v>349</v>
      </c>
      <c r="E123" s="26">
        <v>420</v>
      </c>
      <c r="F123" s="26">
        <v>293</v>
      </c>
      <c r="G123" s="26">
        <v>312</v>
      </c>
      <c r="H123" s="57" t="s">
        <v>179</v>
      </c>
    </row>
    <row r="124" spans="1:8">
      <c r="A124" s="60" t="s">
        <v>180</v>
      </c>
      <c r="B124" s="26">
        <v>3397</v>
      </c>
      <c r="C124" s="26">
        <v>3114</v>
      </c>
      <c r="D124" s="26">
        <v>2923</v>
      </c>
      <c r="E124" s="26">
        <v>3068</v>
      </c>
      <c r="F124" s="26">
        <v>3047</v>
      </c>
      <c r="G124" s="26">
        <v>3053</v>
      </c>
      <c r="H124" s="57" t="s">
        <v>181</v>
      </c>
    </row>
    <row r="125" spans="1:8">
      <c r="A125" s="60" t="s">
        <v>182</v>
      </c>
      <c r="B125" s="26">
        <v>1562</v>
      </c>
      <c r="C125" s="26">
        <v>1551</v>
      </c>
      <c r="D125" s="26">
        <v>1511</v>
      </c>
      <c r="E125" s="26">
        <v>1521</v>
      </c>
      <c r="F125" s="26">
        <v>1285</v>
      </c>
      <c r="G125" s="26">
        <v>1309</v>
      </c>
      <c r="H125" s="57" t="s">
        <v>183</v>
      </c>
    </row>
    <row r="126" spans="1:8">
      <c r="A126" s="60" t="s">
        <v>184</v>
      </c>
      <c r="B126" s="26">
        <v>1666</v>
      </c>
      <c r="C126" s="26">
        <v>1636</v>
      </c>
      <c r="D126" s="26">
        <v>1620</v>
      </c>
      <c r="E126" s="26">
        <v>1637</v>
      </c>
      <c r="F126" s="26">
        <v>1486</v>
      </c>
      <c r="G126" s="26">
        <v>1494</v>
      </c>
      <c r="H126" s="57" t="s">
        <v>185</v>
      </c>
    </row>
    <row r="127" spans="1:8" ht="14.25">
      <c r="A127" s="32" t="s">
        <v>186</v>
      </c>
      <c r="B127" s="22">
        <f t="shared" ref="B127:G127" si="10">SUM(B128:B131)</f>
        <v>8046</v>
      </c>
      <c r="C127" s="22">
        <f t="shared" si="10"/>
        <v>7344</v>
      </c>
      <c r="D127" s="22">
        <f t="shared" si="10"/>
        <v>7384</v>
      </c>
      <c r="E127" s="22">
        <f t="shared" si="10"/>
        <v>7315</v>
      </c>
      <c r="F127" s="22">
        <f t="shared" si="10"/>
        <v>6619</v>
      </c>
      <c r="G127" s="22">
        <f t="shared" si="10"/>
        <v>6787</v>
      </c>
      <c r="H127" s="59" t="s">
        <v>187</v>
      </c>
    </row>
    <row r="128" spans="1:8">
      <c r="A128" s="60" t="s">
        <v>188</v>
      </c>
      <c r="B128" s="26">
        <v>1125</v>
      </c>
      <c r="C128" s="26">
        <v>1067</v>
      </c>
      <c r="D128" s="26">
        <v>1090</v>
      </c>
      <c r="E128" s="26">
        <v>1029</v>
      </c>
      <c r="F128" s="26">
        <v>993</v>
      </c>
      <c r="G128" s="26">
        <v>991</v>
      </c>
      <c r="H128" s="57" t="s">
        <v>189</v>
      </c>
    </row>
    <row r="129" spans="1:8">
      <c r="A129" s="60" t="s">
        <v>190</v>
      </c>
      <c r="B129" s="26">
        <v>1095</v>
      </c>
      <c r="C129" s="26">
        <v>940</v>
      </c>
      <c r="D129" s="26">
        <v>865</v>
      </c>
      <c r="E129" s="26">
        <v>855</v>
      </c>
      <c r="F129" s="26">
        <v>741</v>
      </c>
      <c r="G129" s="26">
        <v>790</v>
      </c>
      <c r="H129" s="57" t="s">
        <v>191</v>
      </c>
    </row>
    <row r="130" spans="1:8">
      <c r="A130" s="60" t="s">
        <v>818</v>
      </c>
      <c r="B130" s="26">
        <v>5566</v>
      </c>
      <c r="C130" s="26">
        <v>5057</v>
      </c>
      <c r="D130" s="26">
        <v>5151</v>
      </c>
      <c r="E130" s="26">
        <v>5181</v>
      </c>
      <c r="F130" s="26">
        <v>4679</v>
      </c>
      <c r="G130" s="26">
        <v>4805</v>
      </c>
      <c r="H130" s="57" t="s">
        <v>192</v>
      </c>
    </row>
    <row r="131" spans="1:8">
      <c r="A131" s="60" t="s">
        <v>193</v>
      </c>
      <c r="B131" s="26">
        <v>260</v>
      </c>
      <c r="C131" s="26">
        <v>280</v>
      </c>
      <c r="D131" s="26">
        <v>278</v>
      </c>
      <c r="E131" s="26">
        <v>250</v>
      </c>
      <c r="F131" s="26">
        <v>206</v>
      </c>
      <c r="G131" s="26">
        <v>201</v>
      </c>
      <c r="H131" s="57" t="s">
        <v>194</v>
      </c>
    </row>
    <row r="132" spans="1:8" ht="14.25">
      <c r="A132" s="21" t="s">
        <v>195</v>
      </c>
      <c r="B132" s="61">
        <f t="shared" ref="B132:G132" si="11">SUM(B133:B134)</f>
        <v>3213</v>
      </c>
      <c r="C132" s="61">
        <f t="shared" si="11"/>
        <v>2959</v>
      </c>
      <c r="D132" s="61">
        <f t="shared" si="11"/>
        <v>3009</v>
      </c>
      <c r="E132" s="61">
        <f t="shared" si="11"/>
        <v>2877</v>
      </c>
      <c r="F132" s="61">
        <f t="shared" si="11"/>
        <v>2559</v>
      </c>
      <c r="G132" s="61">
        <f t="shared" si="11"/>
        <v>2741</v>
      </c>
      <c r="H132" s="59" t="s">
        <v>196</v>
      </c>
    </row>
    <row r="133" spans="1:8" ht="15">
      <c r="A133" s="25" t="s">
        <v>197</v>
      </c>
      <c r="B133" s="26">
        <v>61</v>
      </c>
      <c r="C133" s="26">
        <v>41</v>
      </c>
      <c r="D133" s="26">
        <v>54</v>
      </c>
      <c r="E133" s="26">
        <v>41</v>
      </c>
      <c r="F133" s="26">
        <v>18</v>
      </c>
      <c r="G133" s="26">
        <v>24</v>
      </c>
      <c r="H133" s="62" t="s">
        <v>198</v>
      </c>
    </row>
    <row r="134" spans="1:8">
      <c r="A134" s="25" t="s">
        <v>199</v>
      </c>
      <c r="B134" s="26">
        <v>3152</v>
      </c>
      <c r="C134" s="26">
        <v>2918</v>
      </c>
      <c r="D134" s="26">
        <v>2955</v>
      </c>
      <c r="E134" s="26">
        <v>2836</v>
      </c>
      <c r="F134" s="26">
        <v>2541</v>
      </c>
      <c r="G134" s="26">
        <v>2717</v>
      </c>
      <c r="H134" s="57" t="s">
        <v>857</v>
      </c>
    </row>
    <row r="135" spans="1:8" ht="15.75">
      <c r="A135" s="21" t="s">
        <v>201</v>
      </c>
      <c r="B135" s="22">
        <f>B132+B127+B122+B115+B109+B100+B83+'21'!B47+'21'!B39+'21'!B29+'21'!B20+'21'!B11</f>
        <v>555891</v>
      </c>
      <c r="C135" s="22">
        <f>C132+C127+C122+C115+C109+C100+C83+'21'!C47+'21'!C39+'21'!C29+'21'!C20+'21'!C11</f>
        <v>537672</v>
      </c>
      <c r="D135" s="22">
        <f>D132+D127+D122+D115+D109+D100+D83+'21'!D47+'21'!D39+'21'!D29+'21'!D20+'21'!D11</f>
        <v>530065</v>
      </c>
      <c r="E135" s="22">
        <f>E132+E127+E122+E115+E109+E100+E83+'21'!E47+'21'!E39+'21'!E29+'21'!E20+'21'!E11</f>
        <v>550869</v>
      </c>
      <c r="F135" s="22">
        <f>F132+F127+F122+F115+F109+F100+F83+'21'!F47+'21'!F39+'21'!F29+'21'!F20+'21'!F11</f>
        <v>533955</v>
      </c>
      <c r="G135" s="22">
        <f>G132+G127+G122+G115+G109+G100+G83+'21'!G47+'21'!G39+'21'!G29+'21'!G20+'21'!G11</f>
        <v>542607</v>
      </c>
      <c r="H135" s="56" t="s">
        <v>202</v>
      </c>
    </row>
    <row r="136" spans="1:8" ht="61.5" customHeight="1">
      <c r="A136" s="21"/>
      <c r="B136" s="22"/>
      <c r="C136" s="22"/>
      <c r="D136" s="22"/>
      <c r="E136" s="22"/>
      <c r="F136" s="22"/>
      <c r="G136" s="22"/>
      <c r="H136" s="56"/>
    </row>
    <row r="137" spans="1:8" ht="14.25">
      <c r="A137" s="63" t="s">
        <v>815</v>
      </c>
      <c r="B137" s="63"/>
      <c r="C137" s="63"/>
      <c r="D137" s="63"/>
      <c r="E137" s="63"/>
      <c r="F137" s="22"/>
      <c r="G137" s="22"/>
      <c r="H137" s="64"/>
    </row>
    <row r="138" spans="1:8">
      <c r="A138" s="63" t="s">
        <v>203</v>
      </c>
      <c r="B138" s="63"/>
      <c r="C138" s="14"/>
      <c r="D138" s="14"/>
      <c r="E138" s="14"/>
      <c r="F138" s="14"/>
      <c r="G138" s="16"/>
      <c r="H138" s="65" t="s">
        <v>859</v>
      </c>
    </row>
    <row r="139" spans="1:8">
      <c r="A139" s="63" t="s">
        <v>204</v>
      </c>
      <c r="B139" s="63"/>
      <c r="C139" s="16"/>
      <c r="D139" s="16"/>
      <c r="E139" s="16"/>
      <c r="F139" s="16"/>
      <c r="G139" s="16"/>
      <c r="H139" s="16"/>
    </row>
    <row r="140" spans="1:8">
      <c r="A140" s="63" t="s">
        <v>205</v>
      </c>
      <c r="B140" s="63"/>
      <c r="C140" s="16"/>
      <c r="D140" s="16"/>
      <c r="E140" s="16"/>
      <c r="F140" s="16"/>
      <c r="G140" s="16"/>
      <c r="H140" s="65" t="s">
        <v>206</v>
      </c>
    </row>
    <row r="141" spans="1:8">
      <c r="A141" s="63" t="s">
        <v>962</v>
      </c>
      <c r="B141" s="63"/>
      <c r="C141" s="16"/>
      <c r="D141" s="16"/>
      <c r="E141" s="16"/>
      <c r="F141" s="16"/>
      <c r="G141" s="16"/>
      <c r="H141" s="65" t="s">
        <v>207</v>
      </c>
    </row>
    <row r="142" spans="1:8">
      <c r="A142" s="63" t="s">
        <v>736</v>
      </c>
      <c r="B142" s="63"/>
      <c r="C142" s="66"/>
      <c r="D142" s="66"/>
      <c r="E142" s="66"/>
      <c r="F142" s="66"/>
      <c r="G142" s="14"/>
      <c r="H142" s="67" t="s">
        <v>737</v>
      </c>
    </row>
  </sheetData>
  <sortState ref="A84:H99">
    <sortCondition ref="A84"/>
  </sortState>
  <mergeCells count="7">
    <mergeCell ref="B79:G79"/>
    <mergeCell ref="F4:H4"/>
    <mergeCell ref="B6:G6"/>
    <mergeCell ref="B7:G7"/>
    <mergeCell ref="A76:E76"/>
    <mergeCell ref="F76:H76"/>
    <mergeCell ref="B78:G78"/>
  </mergeCells>
  <printOptions gridLinesSet="0"/>
  <pageMargins left="0.78740157480314965" right="0.78740157480314965" top="0.59055118110236227" bottom="0.59055118110236227" header="0.51181102362204722" footer="0.51181102362204722"/>
  <pageSetup paperSize="9" scale="66" orientation="portrait" r:id="rId1"/>
  <headerFooter alignWithMargins="0"/>
  <rowBreaks count="1" manualBreakCount="1">
    <brk id="7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>
  <sheetPr syncVertical="1" syncRef="A57" transitionEvaluation="1">
    <tabColor theme="7" tint="-0.249977111117893"/>
  </sheetPr>
  <dimension ref="A1:BG327"/>
  <sheetViews>
    <sheetView showGridLines="0" view="pageBreakPreview" topLeftCell="A57" zoomScaleSheetLayoutView="100" workbookViewId="0">
      <selection activeCell="G125" sqref="G125"/>
    </sheetView>
  </sheetViews>
  <sheetFormatPr baseColWidth="10" defaultColWidth="11" defaultRowHeight="12.75"/>
  <cols>
    <col min="1" max="1" width="35.140625" style="2" customWidth="1"/>
    <col min="2" max="2" width="10" style="2" bestFit="1" customWidth="1"/>
    <col min="3" max="3" width="11" style="2" customWidth="1"/>
    <col min="4" max="4" width="7.42578125" style="2" customWidth="1"/>
    <col min="5" max="5" width="10.140625" style="2" customWidth="1"/>
    <col min="6" max="6" width="11.7109375" style="2" customWidth="1"/>
    <col min="7" max="7" width="36.28515625" style="2" customWidth="1"/>
    <col min="8" max="8" width="9.85546875" style="2" customWidth="1"/>
    <col min="9" max="240" width="11" style="2" customWidth="1"/>
    <col min="241" max="243" width="11" style="2"/>
    <col min="244" max="244" width="37.28515625" style="2" customWidth="1"/>
    <col min="245" max="245" width="11.42578125" style="2" customWidth="1"/>
    <col min="246" max="246" width="11" style="2" customWidth="1"/>
    <col min="247" max="247" width="7.42578125" style="2" customWidth="1"/>
    <col min="248" max="248" width="10.140625" style="2" customWidth="1"/>
    <col min="249" max="249" width="11.7109375" style="2" customWidth="1"/>
    <col min="250" max="250" width="37.28515625" style="2" customWidth="1"/>
    <col min="251" max="251" width="9.85546875" style="2" customWidth="1"/>
    <col min="252" max="258" width="11" style="2" customWidth="1"/>
    <col min="259" max="259" width="29.28515625" style="2" customWidth="1"/>
    <col min="260" max="496" width="11" style="2" customWidth="1"/>
    <col min="497" max="499" width="11" style="2"/>
    <col min="500" max="500" width="37.28515625" style="2" customWidth="1"/>
    <col min="501" max="501" width="11.42578125" style="2" customWidth="1"/>
    <col min="502" max="502" width="11" style="2" customWidth="1"/>
    <col min="503" max="503" width="7.42578125" style="2" customWidth="1"/>
    <col min="504" max="504" width="10.140625" style="2" customWidth="1"/>
    <col min="505" max="505" width="11.7109375" style="2" customWidth="1"/>
    <col min="506" max="506" width="37.28515625" style="2" customWidth="1"/>
    <col min="507" max="507" width="9.85546875" style="2" customWidth="1"/>
    <col min="508" max="514" width="11" style="2" customWidth="1"/>
    <col min="515" max="515" width="29.28515625" style="2" customWidth="1"/>
    <col min="516" max="752" width="11" style="2" customWidth="1"/>
    <col min="753" max="755" width="11" style="2"/>
    <col min="756" max="756" width="37.28515625" style="2" customWidth="1"/>
    <col min="757" max="757" width="11.42578125" style="2" customWidth="1"/>
    <col min="758" max="758" width="11" style="2" customWidth="1"/>
    <col min="759" max="759" width="7.42578125" style="2" customWidth="1"/>
    <col min="760" max="760" width="10.140625" style="2" customWidth="1"/>
    <col min="761" max="761" width="11.7109375" style="2" customWidth="1"/>
    <col min="762" max="762" width="37.28515625" style="2" customWidth="1"/>
    <col min="763" max="763" width="9.85546875" style="2" customWidth="1"/>
    <col min="764" max="770" width="11" style="2" customWidth="1"/>
    <col min="771" max="771" width="29.28515625" style="2" customWidth="1"/>
    <col min="772" max="1008" width="11" style="2" customWidth="1"/>
    <col min="1009" max="1011" width="11" style="2"/>
    <col min="1012" max="1012" width="37.28515625" style="2" customWidth="1"/>
    <col min="1013" max="1013" width="11.42578125" style="2" customWidth="1"/>
    <col min="1014" max="1014" width="11" style="2" customWidth="1"/>
    <col min="1015" max="1015" width="7.42578125" style="2" customWidth="1"/>
    <col min="1016" max="1016" width="10.140625" style="2" customWidth="1"/>
    <col min="1017" max="1017" width="11.7109375" style="2" customWidth="1"/>
    <col min="1018" max="1018" width="37.28515625" style="2" customWidth="1"/>
    <col min="1019" max="1019" width="9.85546875" style="2" customWidth="1"/>
    <col min="1020" max="1026" width="11" style="2" customWidth="1"/>
    <col min="1027" max="1027" width="29.28515625" style="2" customWidth="1"/>
    <col min="1028" max="1264" width="11" style="2" customWidth="1"/>
    <col min="1265" max="1267" width="11" style="2"/>
    <col min="1268" max="1268" width="37.28515625" style="2" customWidth="1"/>
    <col min="1269" max="1269" width="11.42578125" style="2" customWidth="1"/>
    <col min="1270" max="1270" width="11" style="2" customWidth="1"/>
    <col min="1271" max="1271" width="7.42578125" style="2" customWidth="1"/>
    <col min="1272" max="1272" width="10.140625" style="2" customWidth="1"/>
    <col min="1273" max="1273" width="11.7109375" style="2" customWidth="1"/>
    <col min="1274" max="1274" width="37.28515625" style="2" customWidth="1"/>
    <col min="1275" max="1275" width="9.85546875" style="2" customWidth="1"/>
    <col min="1276" max="1282" width="11" style="2" customWidth="1"/>
    <col min="1283" max="1283" width="29.28515625" style="2" customWidth="1"/>
    <col min="1284" max="1520" width="11" style="2" customWidth="1"/>
    <col min="1521" max="1523" width="11" style="2"/>
    <col min="1524" max="1524" width="37.28515625" style="2" customWidth="1"/>
    <col min="1525" max="1525" width="11.42578125" style="2" customWidth="1"/>
    <col min="1526" max="1526" width="11" style="2" customWidth="1"/>
    <col min="1527" max="1527" width="7.42578125" style="2" customWidth="1"/>
    <col min="1528" max="1528" width="10.140625" style="2" customWidth="1"/>
    <col min="1529" max="1529" width="11.7109375" style="2" customWidth="1"/>
    <col min="1530" max="1530" width="37.28515625" style="2" customWidth="1"/>
    <col min="1531" max="1531" width="9.85546875" style="2" customWidth="1"/>
    <col min="1532" max="1538" width="11" style="2" customWidth="1"/>
    <col min="1539" max="1539" width="29.28515625" style="2" customWidth="1"/>
    <col min="1540" max="1776" width="11" style="2" customWidth="1"/>
    <col min="1777" max="1779" width="11" style="2"/>
    <col min="1780" max="1780" width="37.28515625" style="2" customWidth="1"/>
    <col min="1781" max="1781" width="11.42578125" style="2" customWidth="1"/>
    <col min="1782" max="1782" width="11" style="2" customWidth="1"/>
    <col min="1783" max="1783" width="7.42578125" style="2" customWidth="1"/>
    <col min="1784" max="1784" width="10.140625" style="2" customWidth="1"/>
    <col min="1785" max="1785" width="11.7109375" style="2" customWidth="1"/>
    <col min="1786" max="1786" width="37.28515625" style="2" customWidth="1"/>
    <col min="1787" max="1787" width="9.85546875" style="2" customWidth="1"/>
    <col min="1788" max="1794" width="11" style="2" customWidth="1"/>
    <col min="1795" max="1795" width="29.28515625" style="2" customWidth="1"/>
    <col min="1796" max="2032" width="11" style="2" customWidth="1"/>
    <col min="2033" max="2035" width="11" style="2"/>
    <col min="2036" max="2036" width="37.28515625" style="2" customWidth="1"/>
    <col min="2037" max="2037" width="11.42578125" style="2" customWidth="1"/>
    <col min="2038" max="2038" width="11" style="2" customWidth="1"/>
    <col min="2039" max="2039" width="7.42578125" style="2" customWidth="1"/>
    <col min="2040" max="2040" width="10.140625" style="2" customWidth="1"/>
    <col min="2041" max="2041" width="11.7109375" style="2" customWidth="1"/>
    <col min="2042" max="2042" width="37.28515625" style="2" customWidth="1"/>
    <col min="2043" max="2043" width="9.85546875" style="2" customWidth="1"/>
    <col min="2044" max="2050" width="11" style="2" customWidth="1"/>
    <col min="2051" max="2051" width="29.28515625" style="2" customWidth="1"/>
    <col min="2052" max="2288" width="11" style="2" customWidth="1"/>
    <col min="2289" max="2291" width="11" style="2"/>
    <col min="2292" max="2292" width="37.28515625" style="2" customWidth="1"/>
    <col min="2293" max="2293" width="11.42578125" style="2" customWidth="1"/>
    <col min="2294" max="2294" width="11" style="2" customWidth="1"/>
    <col min="2295" max="2295" width="7.42578125" style="2" customWidth="1"/>
    <col min="2296" max="2296" width="10.140625" style="2" customWidth="1"/>
    <col min="2297" max="2297" width="11.7109375" style="2" customWidth="1"/>
    <col min="2298" max="2298" width="37.28515625" style="2" customWidth="1"/>
    <col min="2299" max="2299" width="9.85546875" style="2" customWidth="1"/>
    <col min="2300" max="2306" width="11" style="2" customWidth="1"/>
    <col min="2307" max="2307" width="29.28515625" style="2" customWidth="1"/>
    <col min="2308" max="2544" width="11" style="2" customWidth="1"/>
    <col min="2545" max="2547" width="11" style="2"/>
    <col min="2548" max="2548" width="37.28515625" style="2" customWidth="1"/>
    <col min="2549" max="2549" width="11.42578125" style="2" customWidth="1"/>
    <col min="2550" max="2550" width="11" style="2" customWidth="1"/>
    <col min="2551" max="2551" width="7.42578125" style="2" customWidth="1"/>
    <col min="2552" max="2552" width="10.140625" style="2" customWidth="1"/>
    <col min="2553" max="2553" width="11.7109375" style="2" customWidth="1"/>
    <col min="2554" max="2554" width="37.28515625" style="2" customWidth="1"/>
    <col min="2555" max="2555" width="9.85546875" style="2" customWidth="1"/>
    <col min="2556" max="2562" width="11" style="2" customWidth="1"/>
    <col min="2563" max="2563" width="29.28515625" style="2" customWidth="1"/>
    <col min="2564" max="2800" width="11" style="2" customWidth="1"/>
    <col min="2801" max="2803" width="11" style="2"/>
    <col min="2804" max="2804" width="37.28515625" style="2" customWidth="1"/>
    <col min="2805" max="2805" width="11.42578125" style="2" customWidth="1"/>
    <col min="2806" max="2806" width="11" style="2" customWidth="1"/>
    <col min="2807" max="2807" width="7.42578125" style="2" customWidth="1"/>
    <col min="2808" max="2808" width="10.140625" style="2" customWidth="1"/>
    <col min="2809" max="2809" width="11.7109375" style="2" customWidth="1"/>
    <col min="2810" max="2810" width="37.28515625" style="2" customWidth="1"/>
    <col min="2811" max="2811" width="9.85546875" style="2" customWidth="1"/>
    <col min="2812" max="2818" width="11" style="2" customWidth="1"/>
    <col min="2819" max="2819" width="29.28515625" style="2" customWidth="1"/>
    <col min="2820" max="3056" width="11" style="2" customWidth="1"/>
    <col min="3057" max="3059" width="11" style="2"/>
    <col min="3060" max="3060" width="37.28515625" style="2" customWidth="1"/>
    <col min="3061" max="3061" width="11.42578125" style="2" customWidth="1"/>
    <col min="3062" max="3062" width="11" style="2" customWidth="1"/>
    <col min="3063" max="3063" width="7.42578125" style="2" customWidth="1"/>
    <col min="3064" max="3064" width="10.140625" style="2" customWidth="1"/>
    <col min="3065" max="3065" width="11.7109375" style="2" customWidth="1"/>
    <col min="3066" max="3066" width="37.28515625" style="2" customWidth="1"/>
    <col min="3067" max="3067" width="9.85546875" style="2" customWidth="1"/>
    <col min="3068" max="3074" width="11" style="2" customWidth="1"/>
    <col min="3075" max="3075" width="29.28515625" style="2" customWidth="1"/>
    <col min="3076" max="3312" width="11" style="2" customWidth="1"/>
    <col min="3313" max="3315" width="11" style="2"/>
    <col min="3316" max="3316" width="37.28515625" style="2" customWidth="1"/>
    <col min="3317" max="3317" width="11.42578125" style="2" customWidth="1"/>
    <col min="3318" max="3318" width="11" style="2" customWidth="1"/>
    <col min="3319" max="3319" width="7.42578125" style="2" customWidth="1"/>
    <col min="3320" max="3320" width="10.140625" style="2" customWidth="1"/>
    <col min="3321" max="3321" width="11.7109375" style="2" customWidth="1"/>
    <col min="3322" max="3322" width="37.28515625" style="2" customWidth="1"/>
    <col min="3323" max="3323" width="9.85546875" style="2" customWidth="1"/>
    <col min="3324" max="3330" width="11" style="2" customWidth="1"/>
    <col min="3331" max="3331" width="29.28515625" style="2" customWidth="1"/>
    <col min="3332" max="3568" width="11" style="2" customWidth="1"/>
    <col min="3569" max="3571" width="11" style="2"/>
    <col min="3572" max="3572" width="37.28515625" style="2" customWidth="1"/>
    <col min="3573" max="3573" width="11.42578125" style="2" customWidth="1"/>
    <col min="3574" max="3574" width="11" style="2" customWidth="1"/>
    <col min="3575" max="3575" width="7.42578125" style="2" customWidth="1"/>
    <col min="3576" max="3576" width="10.140625" style="2" customWidth="1"/>
    <col min="3577" max="3577" width="11.7109375" style="2" customWidth="1"/>
    <col min="3578" max="3578" width="37.28515625" style="2" customWidth="1"/>
    <col min="3579" max="3579" width="9.85546875" style="2" customWidth="1"/>
    <col min="3580" max="3586" width="11" style="2" customWidth="1"/>
    <col min="3587" max="3587" width="29.28515625" style="2" customWidth="1"/>
    <col min="3588" max="3824" width="11" style="2" customWidth="1"/>
    <col min="3825" max="3827" width="11" style="2"/>
    <col min="3828" max="3828" width="37.28515625" style="2" customWidth="1"/>
    <col min="3829" max="3829" width="11.42578125" style="2" customWidth="1"/>
    <col min="3830" max="3830" width="11" style="2" customWidth="1"/>
    <col min="3831" max="3831" width="7.42578125" style="2" customWidth="1"/>
    <col min="3832" max="3832" width="10.140625" style="2" customWidth="1"/>
    <col min="3833" max="3833" width="11.7109375" style="2" customWidth="1"/>
    <col min="3834" max="3834" width="37.28515625" style="2" customWidth="1"/>
    <col min="3835" max="3835" width="9.85546875" style="2" customWidth="1"/>
    <col min="3836" max="3842" width="11" style="2" customWidth="1"/>
    <col min="3843" max="3843" width="29.28515625" style="2" customWidth="1"/>
    <col min="3844" max="4080" width="11" style="2" customWidth="1"/>
    <col min="4081" max="4083" width="11" style="2"/>
    <col min="4084" max="4084" width="37.28515625" style="2" customWidth="1"/>
    <col min="4085" max="4085" width="11.42578125" style="2" customWidth="1"/>
    <col min="4086" max="4086" width="11" style="2" customWidth="1"/>
    <col min="4087" max="4087" width="7.42578125" style="2" customWidth="1"/>
    <col min="4088" max="4088" width="10.140625" style="2" customWidth="1"/>
    <col min="4089" max="4089" width="11.7109375" style="2" customWidth="1"/>
    <col min="4090" max="4090" width="37.28515625" style="2" customWidth="1"/>
    <col min="4091" max="4091" width="9.85546875" style="2" customWidth="1"/>
    <col min="4092" max="4098" width="11" style="2" customWidth="1"/>
    <col min="4099" max="4099" width="29.28515625" style="2" customWidth="1"/>
    <col min="4100" max="4336" width="11" style="2" customWidth="1"/>
    <col min="4337" max="4339" width="11" style="2"/>
    <col min="4340" max="4340" width="37.28515625" style="2" customWidth="1"/>
    <col min="4341" max="4341" width="11.42578125" style="2" customWidth="1"/>
    <col min="4342" max="4342" width="11" style="2" customWidth="1"/>
    <col min="4343" max="4343" width="7.42578125" style="2" customWidth="1"/>
    <col min="4344" max="4344" width="10.140625" style="2" customWidth="1"/>
    <col min="4345" max="4345" width="11.7109375" style="2" customWidth="1"/>
    <col min="4346" max="4346" width="37.28515625" style="2" customWidth="1"/>
    <col min="4347" max="4347" width="9.85546875" style="2" customWidth="1"/>
    <col min="4348" max="4354" width="11" style="2" customWidth="1"/>
    <col min="4355" max="4355" width="29.28515625" style="2" customWidth="1"/>
    <col min="4356" max="4592" width="11" style="2" customWidth="1"/>
    <col min="4593" max="4595" width="11" style="2"/>
    <col min="4596" max="4596" width="37.28515625" style="2" customWidth="1"/>
    <col min="4597" max="4597" width="11.42578125" style="2" customWidth="1"/>
    <col min="4598" max="4598" width="11" style="2" customWidth="1"/>
    <col min="4599" max="4599" width="7.42578125" style="2" customWidth="1"/>
    <col min="4600" max="4600" width="10.140625" style="2" customWidth="1"/>
    <col min="4601" max="4601" width="11.7109375" style="2" customWidth="1"/>
    <col min="4602" max="4602" width="37.28515625" style="2" customWidth="1"/>
    <col min="4603" max="4603" width="9.85546875" style="2" customWidth="1"/>
    <col min="4604" max="4610" width="11" style="2" customWidth="1"/>
    <col min="4611" max="4611" width="29.28515625" style="2" customWidth="1"/>
    <col min="4612" max="4848" width="11" style="2" customWidth="1"/>
    <col min="4849" max="4851" width="11" style="2"/>
    <col min="4852" max="4852" width="37.28515625" style="2" customWidth="1"/>
    <col min="4853" max="4853" width="11.42578125" style="2" customWidth="1"/>
    <col min="4854" max="4854" width="11" style="2" customWidth="1"/>
    <col min="4855" max="4855" width="7.42578125" style="2" customWidth="1"/>
    <col min="4856" max="4856" width="10.140625" style="2" customWidth="1"/>
    <col min="4857" max="4857" width="11.7109375" style="2" customWidth="1"/>
    <col min="4858" max="4858" width="37.28515625" style="2" customWidth="1"/>
    <col min="4859" max="4859" width="9.85546875" style="2" customWidth="1"/>
    <col min="4860" max="4866" width="11" style="2" customWidth="1"/>
    <col min="4867" max="4867" width="29.28515625" style="2" customWidth="1"/>
    <col min="4868" max="5104" width="11" style="2" customWidth="1"/>
    <col min="5105" max="5107" width="11" style="2"/>
    <col min="5108" max="5108" width="37.28515625" style="2" customWidth="1"/>
    <col min="5109" max="5109" width="11.42578125" style="2" customWidth="1"/>
    <col min="5110" max="5110" width="11" style="2" customWidth="1"/>
    <col min="5111" max="5111" width="7.42578125" style="2" customWidth="1"/>
    <col min="5112" max="5112" width="10.140625" style="2" customWidth="1"/>
    <col min="5113" max="5113" width="11.7109375" style="2" customWidth="1"/>
    <col min="5114" max="5114" width="37.28515625" style="2" customWidth="1"/>
    <col min="5115" max="5115" width="9.85546875" style="2" customWidth="1"/>
    <col min="5116" max="5122" width="11" style="2" customWidth="1"/>
    <col min="5123" max="5123" width="29.28515625" style="2" customWidth="1"/>
    <col min="5124" max="5360" width="11" style="2" customWidth="1"/>
    <col min="5361" max="5363" width="11" style="2"/>
    <col min="5364" max="5364" width="37.28515625" style="2" customWidth="1"/>
    <col min="5365" max="5365" width="11.42578125" style="2" customWidth="1"/>
    <col min="5366" max="5366" width="11" style="2" customWidth="1"/>
    <col min="5367" max="5367" width="7.42578125" style="2" customWidth="1"/>
    <col min="5368" max="5368" width="10.140625" style="2" customWidth="1"/>
    <col min="5369" max="5369" width="11.7109375" style="2" customWidth="1"/>
    <col min="5370" max="5370" width="37.28515625" style="2" customWidth="1"/>
    <col min="5371" max="5371" width="9.85546875" style="2" customWidth="1"/>
    <col min="5372" max="5378" width="11" style="2" customWidth="1"/>
    <col min="5379" max="5379" width="29.28515625" style="2" customWidth="1"/>
    <col min="5380" max="5616" width="11" style="2" customWidth="1"/>
    <col min="5617" max="5619" width="11" style="2"/>
    <col min="5620" max="5620" width="37.28515625" style="2" customWidth="1"/>
    <col min="5621" max="5621" width="11.42578125" style="2" customWidth="1"/>
    <col min="5622" max="5622" width="11" style="2" customWidth="1"/>
    <col min="5623" max="5623" width="7.42578125" style="2" customWidth="1"/>
    <col min="5624" max="5624" width="10.140625" style="2" customWidth="1"/>
    <col min="5625" max="5625" width="11.7109375" style="2" customWidth="1"/>
    <col min="5626" max="5626" width="37.28515625" style="2" customWidth="1"/>
    <col min="5627" max="5627" width="9.85546875" style="2" customWidth="1"/>
    <col min="5628" max="5634" width="11" style="2" customWidth="1"/>
    <col min="5635" max="5635" width="29.28515625" style="2" customWidth="1"/>
    <col min="5636" max="5872" width="11" style="2" customWidth="1"/>
    <col min="5873" max="5875" width="11" style="2"/>
    <col min="5876" max="5876" width="37.28515625" style="2" customWidth="1"/>
    <col min="5877" max="5877" width="11.42578125" style="2" customWidth="1"/>
    <col min="5878" max="5878" width="11" style="2" customWidth="1"/>
    <col min="5879" max="5879" width="7.42578125" style="2" customWidth="1"/>
    <col min="5880" max="5880" width="10.140625" style="2" customWidth="1"/>
    <col min="5881" max="5881" width="11.7109375" style="2" customWidth="1"/>
    <col min="5882" max="5882" width="37.28515625" style="2" customWidth="1"/>
    <col min="5883" max="5883" width="9.85546875" style="2" customWidth="1"/>
    <col min="5884" max="5890" width="11" style="2" customWidth="1"/>
    <col min="5891" max="5891" width="29.28515625" style="2" customWidth="1"/>
    <col min="5892" max="6128" width="11" style="2" customWidth="1"/>
    <col min="6129" max="6131" width="11" style="2"/>
    <col min="6132" max="6132" width="37.28515625" style="2" customWidth="1"/>
    <col min="6133" max="6133" width="11.42578125" style="2" customWidth="1"/>
    <col min="6134" max="6134" width="11" style="2" customWidth="1"/>
    <col min="6135" max="6135" width="7.42578125" style="2" customWidth="1"/>
    <col min="6136" max="6136" width="10.140625" style="2" customWidth="1"/>
    <col min="6137" max="6137" width="11.7109375" style="2" customWidth="1"/>
    <col min="6138" max="6138" width="37.28515625" style="2" customWidth="1"/>
    <col min="6139" max="6139" width="9.85546875" style="2" customWidth="1"/>
    <col min="6140" max="6146" width="11" style="2" customWidth="1"/>
    <col min="6147" max="6147" width="29.28515625" style="2" customWidth="1"/>
    <col min="6148" max="6384" width="11" style="2" customWidth="1"/>
    <col min="6385" max="6387" width="11" style="2"/>
    <col min="6388" max="6388" width="37.28515625" style="2" customWidth="1"/>
    <col min="6389" max="6389" width="11.42578125" style="2" customWidth="1"/>
    <col min="6390" max="6390" width="11" style="2" customWidth="1"/>
    <col min="6391" max="6391" width="7.42578125" style="2" customWidth="1"/>
    <col min="6392" max="6392" width="10.140625" style="2" customWidth="1"/>
    <col min="6393" max="6393" width="11.7109375" style="2" customWidth="1"/>
    <col min="6394" max="6394" width="37.28515625" style="2" customWidth="1"/>
    <col min="6395" max="6395" width="9.85546875" style="2" customWidth="1"/>
    <col min="6396" max="6402" width="11" style="2" customWidth="1"/>
    <col min="6403" max="6403" width="29.28515625" style="2" customWidth="1"/>
    <col min="6404" max="6640" width="11" style="2" customWidth="1"/>
    <col min="6641" max="6643" width="11" style="2"/>
    <col min="6644" max="6644" width="37.28515625" style="2" customWidth="1"/>
    <col min="6645" max="6645" width="11.42578125" style="2" customWidth="1"/>
    <col min="6646" max="6646" width="11" style="2" customWidth="1"/>
    <col min="6647" max="6647" width="7.42578125" style="2" customWidth="1"/>
    <col min="6648" max="6648" width="10.140625" style="2" customWidth="1"/>
    <col min="6649" max="6649" width="11.7109375" style="2" customWidth="1"/>
    <col min="6650" max="6650" width="37.28515625" style="2" customWidth="1"/>
    <col min="6651" max="6651" width="9.85546875" style="2" customWidth="1"/>
    <col min="6652" max="6658" width="11" style="2" customWidth="1"/>
    <col min="6659" max="6659" width="29.28515625" style="2" customWidth="1"/>
    <col min="6660" max="6896" width="11" style="2" customWidth="1"/>
    <col min="6897" max="6899" width="11" style="2"/>
    <col min="6900" max="6900" width="37.28515625" style="2" customWidth="1"/>
    <col min="6901" max="6901" width="11.42578125" style="2" customWidth="1"/>
    <col min="6902" max="6902" width="11" style="2" customWidth="1"/>
    <col min="6903" max="6903" width="7.42578125" style="2" customWidth="1"/>
    <col min="6904" max="6904" width="10.140625" style="2" customWidth="1"/>
    <col min="6905" max="6905" width="11.7109375" style="2" customWidth="1"/>
    <col min="6906" max="6906" width="37.28515625" style="2" customWidth="1"/>
    <col min="6907" max="6907" width="9.85546875" style="2" customWidth="1"/>
    <col min="6908" max="6914" width="11" style="2" customWidth="1"/>
    <col min="6915" max="6915" width="29.28515625" style="2" customWidth="1"/>
    <col min="6916" max="7152" width="11" style="2" customWidth="1"/>
    <col min="7153" max="7155" width="11" style="2"/>
    <col min="7156" max="7156" width="37.28515625" style="2" customWidth="1"/>
    <col min="7157" max="7157" width="11.42578125" style="2" customWidth="1"/>
    <col min="7158" max="7158" width="11" style="2" customWidth="1"/>
    <col min="7159" max="7159" width="7.42578125" style="2" customWidth="1"/>
    <col min="7160" max="7160" width="10.140625" style="2" customWidth="1"/>
    <col min="7161" max="7161" width="11.7109375" style="2" customWidth="1"/>
    <col min="7162" max="7162" width="37.28515625" style="2" customWidth="1"/>
    <col min="7163" max="7163" width="9.85546875" style="2" customWidth="1"/>
    <col min="7164" max="7170" width="11" style="2" customWidth="1"/>
    <col min="7171" max="7171" width="29.28515625" style="2" customWidth="1"/>
    <col min="7172" max="7408" width="11" style="2" customWidth="1"/>
    <col min="7409" max="7411" width="11" style="2"/>
    <col min="7412" max="7412" width="37.28515625" style="2" customWidth="1"/>
    <col min="7413" max="7413" width="11.42578125" style="2" customWidth="1"/>
    <col min="7414" max="7414" width="11" style="2" customWidth="1"/>
    <col min="7415" max="7415" width="7.42578125" style="2" customWidth="1"/>
    <col min="7416" max="7416" width="10.140625" style="2" customWidth="1"/>
    <col min="7417" max="7417" width="11.7109375" style="2" customWidth="1"/>
    <col min="7418" max="7418" width="37.28515625" style="2" customWidth="1"/>
    <col min="7419" max="7419" width="9.85546875" style="2" customWidth="1"/>
    <col min="7420" max="7426" width="11" style="2" customWidth="1"/>
    <col min="7427" max="7427" width="29.28515625" style="2" customWidth="1"/>
    <col min="7428" max="7664" width="11" style="2" customWidth="1"/>
    <col min="7665" max="7667" width="11" style="2"/>
    <col min="7668" max="7668" width="37.28515625" style="2" customWidth="1"/>
    <col min="7669" max="7669" width="11.42578125" style="2" customWidth="1"/>
    <col min="7670" max="7670" width="11" style="2" customWidth="1"/>
    <col min="7671" max="7671" width="7.42578125" style="2" customWidth="1"/>
    <col min="7672" max="7672" width="10.140625" style="2" customWidth="1"/>
    <col min="7673" max="7673" width="11.7109375" style="2" customWidth="1"/>
    <col min="7674" max="7674" width="37.28515625" style="2" customWidth="1"/>
    <col min="7675" max="7675" width="9.85546875" style="2" customWidth="1"/>
    <col min="7676" max="7682" width="11" style="2" customWidth="1"/>
    <col min="7683" max="7683" width="29.28515625" style="2" customWidth="1"/>
    <col min="7684" max="7920" width="11" style="2" customWidth="1"/>
    <col min="7921" max="7923" width="11" style="2"/>
    <col min="7924" max="7924" width="37.28515625" style="2" customWidth="1"/>
    <col min="7925" max="7925" width="11.42578125" style="2" customWidth="1"/>
    <col min="7926" max="7926" width="11" style="2" customWidth="1"/>
    <col min="7927" max="7927" width="7.42578125" style="2" customWidth="1"/>
    <col min="7928" max="7928" width="10.140625" style="2" customWidth="1"/>
    <col min="7929" max="7929" width="11.7109375" style="2" customWidth="1"/>
    <col min="7930" max="7930" width="37.28515625" style="2" customWidth="1"/>
    <col min="7931" max="7931" width="9.85546875" style="2" customWidth="1"/>
    <col min="7932" max="7938" width="11" style="2" customWidth="1"/>
    <col min="7939" max="7939" width="29.28515625" style="2" customWidth="1"/>
    <col min="7940" max="8176" width="11" style="2" customWidth="1"/>
    <col min="8177" max="8179" width="11" style="2"/>
    <col min="8180" max="8180" width="37.28515625" style="2" customWidth="1"/>
    <col min="8181" max="8181" width="11.42578125" style="2" customWidth="1"/>
    <col min="8182" max="8182" width="11" style="2" customWidth="1"/>
    <col min="8183" max="8183" width="7.42578125" style="2" customWidth="1"/>
    <col min="8184" max="8184" width="10.140625" style="2" customWidth="1"/>
    <col min="8185" max="8185" width="11.7109375" style="2" customWidth="1"/>
    <col min="8186" max="8186" width="37.28515625" style="2" customWidth="1"/>
    <col min="8187" max="8187" width="9.85546875" style="2" customWidth="1"/>
    <col min="8188" max="8194" width="11" style="2" customWidth="1"/>
    <col min="8195" max="8195" width="29.28515625" style="2" customWidth="1"/>
    <col min="8196" max="8432" width="11" style="2" customWidth="1"/>
    <col min="8433" max="8435" width="11" style="2"/>
    <col min="8436" max="8436" width="37.28515625" style="2" customWidth="1"/>
    <col min="8437" max="8437" width="11.42578125" style="2" customWidth="1"/>
    <col min="8438" max="8438" width="11" style="2" customWidth="1"/>
    <col min="8439" max="8439" width="7.42578125" style="2" customWidth="1"/>
    <col min="8440" max="8440" width="10.140625" style="2" customWidth="1"/>
    <col min="8441" max="8441" width="11.7109375" style="2" customWidth="1"/>
    <col min="8442" max="8442" width="37.28515625" style="2" customWidth="1"/>
    <col min="8443" max="8443" width="9.85546875" style="2" customWidth="1"/>
    <col min="8444" max="8450" width="11" style="2" customWidth="1"/>
    <col min="8451" max="8451" width="29.28515625" style="2" customWidth="1"/>
    <col min="8452" max="8688" width="11" style="2" customWidth="1"/>
    <col min="8689" max="8691" width="11" style="2"/>
    <col min="8692" max="8692" width="37.28515625" style="2" customWidth="1"/>
    <col min="8693" max="8693" width="11.42578125" style="2" customWidth="1"/>
    <col min="8694" max="8694" width="11" style="2" customWidth="1"/>
    <col min="8695" max="8695" width="7.42578125" style="2" customWidth="1"/>
    <col min="8696" max="8696" width="10.140625" style="2" customWidth="1"/>
    <col min="8697" max="8697" width="11.7109375" style="2" customWidth="1"/>
    <col min="8698" max="8698" width="37.28515625" style="2" customWidth="1"/>
    <col min="8699" max="8699" width="9.85546875" style="2" customWidth="1"/>
    <col min="8700" max="8706" width="11" style="2" customWidth="1"/>
    <col min="8707" max="8707" width="29.28515625" style="2" customWidth="1"/>
    <col min="8708" max="8944" width="11" style="2" customWidth="1"/>
    <col min="8945" max="8947" width="11" style="2"/>
    <col min="8948" max="8948" width="37.28515625" style="2" customWidth="1"/>
    <col min="8949" max="8949" width="11.42578125" style="2" customWidth="1"/>
    <col min="8950" max="8950" width="11" style="2" customWidth="1"/>
    <col min="8951" max="8951" width="7.42578125" style="2" customWidth="1"/>
    <col min="8952" max="8952" width="10.140625" style="2" customWidth="1"/>
    <col min="8953" max="8953" width="11.7109375" style="2" customWidth="1"/>
    <col min="8954" max="8954" width="37.28515625" style="2" customWidth="1"/>
    <col min="8955" max="8955" width="9.85546875" style="2" customWidth="1"/>
    <col min="8956" max="8962" width="11" style="2" customWidth="1"/>
    <col min="8963" max="8963" width="29.28515625" style="2" customWidth="1"/>
    <col min="8964" max="9200" width="11" style="2" customWidth="1"/>
    <col min="9201" max="9203" width="11" style="2"/>
    <col min="9204" max="9204" width="37.28515625" style="2" customWidth="1"/>
    <col min="9205" max="9205" width="11.42578125" style="2" customWidth="1"/>
    <col min="9206" max="9206" width="11" style="2" customWidth="1"/>
    <col min="9207" max="9207" width="7.42578125" style="2" customWidth="1"/>
    <col min="9208" max="9208" width="10.140625" style="2" customWidth="1"/>
    <col min="9209" max="9209" width="11.7109375" style="2" customWidth="1"/>
    <col min="9210" max="9210" width="37.28515625" style="2" customWidth="1"/>
    <col min="9211" max="9211" width="9.85546875" style="2" customWidth="1"/>
    <col min="9212" max="9218" width="11" style="2" customWidth="1"/>
    <col min="9219" max="9219" width="29.28515625" style="2" customWidth="1"/>
    <col min="9220" max="9456" width="11" style="2" customWidth="1"/>
    <col min="9457" max="9459" width="11" style="2"/>
    <col min="9460" max="9460" width="37.28515625" style="2" customWidth="1"/>
    <col min="9461" max="9461" width="11.42578125" style="2" customWidth="1"/>
    <col min="9462" max="9462" width="11" style="2" customWidth="1"/>
    <col min="9463" max="9463" width="7.42578125" style="2" customWidth="1"/>
    <col min="9464" max="9464" width="10.140625" style="2" customWidth="1"/>
    <col min="9465" max="9465" width="11.7109375" style="2" customWidth="1"/>
    <col min="9466" max="9466" width="37.28515625" style="2" customWidth="1"/>
    <col min="9467" max="9467" width="9.85546875" style="2" customWidth="1"/>
    <col min="9468" max="9474" width="11" style="2" customWidth="1"/>
    <col min="9475" max="9475" width="29.28515625" style="2" customWidth="1"/>
    <col min="9476" max="9712" width="11" style="2" customWidth="1"/>
    <col min="9713" max="9715" width="11" style="2"/>
    <col min="9716" max="9716" width="37.28515625" style="2" customWidth="1"/>
    <col min="9717" max="9717" width="11.42578125" style="2" customWidth="1"/>
    <col min="9718" max="9718" width="11" style="2" customWidth="1"/>
    <col min="9719" max="9719" width="7.42578125" style="2" customWidth="1"/>
    <col min="9720" max="9720" width="10.140625" style="2" customWidth="1"/>
    <col min="9721" max="9721" width="11.7109375" style="2" customWidth="1"/>
    <col min="9722" max="9722" width="37.28515625" style="2" customWidth="1"/>
    <col min="9723" max="9723" width="9.85546875" style="2" customWidth="1"/>
    <col min="9724" max="9730" width="11" style="2" customWidth="1"/>
    <col min="9731" max="9731" width="29.28515625" style="2" customWidth="1"/>
    <col min="9732" max="9968" width="11" style="2" customWidth="1"/>
    <col min="9969" max="9971" width="11" style="2"/>
    <col min="9972" max="9972" width="37.28515625" style="2" customWidth="1"/>
    <col min="9973" max="9973" width="11.42578125" style="2" customWidth="1"/>
    <col min="9974" max="9974" width="11" style="2" customWidth="1"/>
    <col min="9975" max="9975" width="7.42578125" style="2" customWidth="1"/>
    <col min="9976" max="9976" width="10.140625" style="2" customWidth="1"/>
    <col min="9977" max="9977" width="11.7109375" style="2" customWidth="1"/>
    <col min="9978" max="9978" width="37.28515625" style="2" customWidth="1"/>
    <col min="9979" max="9979" width="9.85546875" style="2" customWidth="1"/>
    <col min="9980" max="9986" width="11" style="2" customWidth="1"/>
    <col min="9987" max="9987" width="29.28515625" style="2" customWidth="1"/>
    <col min="9988" max="10224" width="11" style="2" customWidth="1"/>
    <col min="10225" max="10227" width="11" style="2"/>
    <col min="10228" max="10228" width="37.28515625" style="2" customWidth="1"/>
    <col min="10229" max="10229" width="11.42578125" style="2" customWidth="1"/>
    <col min="10230" max="10230" width="11" style="2" customWidth="1"/>
    <col min="10231" max="10231" width="7.42578125" style="2" customWidth="1"/>
    <col min="10232" max="10232" width="10.140625" style="2" customWidth="1"/>
    <col min="10233" max="10233" width="11.7109375" style="2" customWidth="1"/>
    <col min="10234" max="10234" width="37.28515625" style="2" customWidth="1"/>
    <col min="10235" max="10235" width="9.85546875" style="2" customWidth="1"/>
    <col min="10236" max="10242" width="11" style="2" customWidth="1"/>
    <col min="10243" max="10243" width="29.28515625" style="2" customWidth="1"/>
    <col min="10244" max="10480" width="11" style="2" customWidth="1"/>
    <col min="10481" max="10483" width="11" style="2"/>
    <col min="10484" max="10484" width="37.28515625" style="2" customWidth="1"/>
    <col min="10485" max="10485" width="11.42578125" style="2" customWidth="1"/>
    <col min="10486" max="10486" width="11" style="2" customWidth="1"/>
    <col min="10487" max="10487" width="7.42578125" style="2" customWidth="1"/>
    <col min="10488" max="10488" width="10.140625" style="2" customWidth="1"/>
    <col min="10489" max="10489" width="11.7109375" style="2" customWidth="1"/>
    <col min="10490" max="10490" width="37.28515625" style="2" customWidth="1"/>
    <col min="10491" max="10491" width="9.85546875" style="2" customWidth="1"/>
    <col min="10492" max="10498" width="11" style="2" customWidth="1"/>
    <col min="10499" max="10499" width="29.28515625" style="2" customWidth="1"/>
    <col min="10500" max="10736" width="11" style="2" customWidth="1"/>
    <col min="10737" max="10739" width="11" style="2"/>
    <col min="10740" max="10740" width="37.28515625" style="2" customWidth="1"/>
    <col min="10741" max="10741" width="11.42578125" style="2" customWidth="1"/>
    <col min="10742" max="10742" width="11" style="2" customWidth="1"/>
    <col min="10743" max="10743" width="7.42578125" style="2" customWidth="1"/>
    <col min="10744" max="10744" width="10.140625" style="2" customWidth="1"/>
    <col min="10745" max="10745" width="11.7109375" style="2" customWidth="1"/>
    <col min="10746" max="10746" width="37.28515625" style="2" customWidth="1"/>
    <col min="10747" max="10747" width="9.85546875" style="2" customWidth="1"/>
    <col min="10748" max="10754" width="11" style="2" customWidth="1"/>
    <col min="10755" max="10755" width="29.28515625" style="2" customWidth="1"/>
    <col min="10756" max="10992" width="11" style="2" customWidth="1"/>
    <col min="10993" max="10995" width="11" style="2"/>
    <col min="10996" max="10996" width="37.28515625" style="2" customWidth="1"/>
    <col min="10997" max="10997" width="11.42578125" style="2" customWidth="1"/>
    <col min="10998" max="10998" width="11" style="2" customWidth="1"/>
    <col min="10999" max="10999" width="7.42578125" style="2" customWidth="1"/>
    <col min="11000" max="11000" width="10.140625" style="2" customWidth="1"/>
    <col min="11001" max="11001" width="11.7109375" style="2" customWidth="1"/>
    <col min="11002" max="11002" width="37.28515625" style="2" customWidth="1"/>
    <col min="11003" max="11003" width="9.85546875" style="2" customWidth="1"/>
    <col min="11004" max="11010" width="11" style="2" customWidth="1"/>
    <col min="11011" max="11011" width="29.28515625" style="2" customWidth="1"/>
    <col min="11012" max="11248" width="11" style="2" customWidth="1"/>
    <col min="11249" max="11251" width="11" style="2"/>
    <col min="11252" max="11252" width="37.28515625" style="2" customWidth="1"/>
    <col min="11253" max="11253" width="11.42578125" style="2" customWidth="1"/>
    <col min="11254" max="11254" width="11" style="2" customWidth="1"/>
    <col min="11255" max="11255" width="7.42578125" style="2" customWidth="1"/>
    <col min="11256" max="11256" width="10.140625" style="2" customWidth="1"/>
    <col min="11257" max="11257" width="11.7109375" style="2" customWidth="1"/>
    <col min="11258" max="11258" width="37.28515625" style="2" customWidth="1"/>
    <col min="11259" max="11259" width="9.85546875" style="2" customWidth="1"/>
    <col min="11260" max="11266" width="11" style="2" customWidth="1"/>
    <col min="11267" max="11267" width="29.28515625" style="2" customWidth="1"/>
    <col min="11268" max="11504" width="11" style="2" customWidth="1"/>
    <col min="11505" max="11507" width="11" style="2"/>
    <col min="11508" max="11508" width="37.28515625" style="2" customWidth="1"/>
    <col min="11509" max="11509" width="11.42578125" style="2" customWidth="1"/>
    <col min="11510" max="11510" width="11" style="2" customWidth="1"/>
    <col min="11511" max="11511" width="7.42578125" style="2" customWidth="1"/>
    <col min="11512" max="11512" width="10.140625" style="2" customWidth="1"/>
    <col min="11513" max="11513" width="11.7109375" style="2" customWidth="1"/>
    <col min="11514" max="11514" width="37.28515625" style="2" customWidth="1"/>
    <col min="11515" max="11515" width="9.85546875" style="2" customWidth="1"/>
    <col min="11516" max="11522" width="11" style="2" customWidth="1"/>
    <col min="11523" max="11523" width="29.28515625" style="2" customWidth="1"/>
    <col min="11524" max="11760" width="11" style="2" customWidth="1"/>
    <col min="11761" max="11763" width="11" style="2"/>
    <col min="11764" max="11764" width="37.28515625" style="2" customWidth="1"/>
    <col min="11765" max="11765" width="11.42578125" style="2" customWidth="1"/>
    <col min="11766" max="11766" width="11" style="2" customWidth="1"/>
    <col min="11767" max="11767" width="7.42578125" style="2" customWidth="1"/>
    <col min="11768" max="11768" width="10.140625" style="2" customWidth="1"/>
    <col min="11769" max="11769" width="11.7109375" style="2" customWidth="1"/>
    <col min="11770" max="11770" width="37.28515625" style="2" customWidth="1"/>
    <col min="11771" max="11771" width="9.85546875" style="2" customWidth="1"/>
    <col min="11772" max="11778" width="11" style="2" customWidth="1"/>
    <col min="11779" max="11779" width="29.28515625" style="2" customWidth="1"/>
    <col min="11780" max="12016" width="11" style="2" customWidth="1"/>
    <col min="12017" max="12019" width="11" style="2"/>
    <col min="12020" max="12020" width="37.28515625" style="2" customWidth="1"/>
    <col min="12021" max="12021" width="11.42578125" style="2" customWidth="1"/>
    <col min="12022" max="12022" width="11" style="2" customWidth="1"/>
    <col min="12023" max="12023" width="7.42578125" style="2" customWidth="1"/>
    <col min="12024" max="12024" width="10.140625" style="2" customWidth="1"/>
    <col min="12025" max="12025" width="11.7109375" style="2" customWidth="1"/>
    <col min="12026" max="12026" width="37.28515625" style="2" customWidth="1"/>
    <col min="12027" max="12027" width="9.85546875" style="2" customWidth="1"/>
    <col min="12028" max="12034" width="11" style="2" customWidth="1"/>
    <col min="12035" max="12035" width="29.28515625" style="2" customWidth="1"/>
    <col min="12036" max="12272" width="11" style="2" customWidth="1"/>
    <col min="12273" max="12275" width="11" style="2"/>
    <col min="12276" max="12276" width="37.28515625" style="2" customWidth="1"/>
    <col min="12277" max="12277" width="11.42578125" style="2" customWidth="1"/>
    <col min="12278" max="12278" width="11" style="2" customWidth="1"/>
    <col min="12279" max="12279" width="7.42578125" style="2" customWidth="1"/>
    <col min="12280" max="12280" width="10.140625" style="2" customWidth="1"/>
    <col min="12281" max="12281" width="11.7109375" style="2" customWidth="1"/>
    <col min="12282" max="12282" width="37.28515625" style="2" customWidth="1"/>
    <col min="12283" max="12283" width="9.85546875" style="2" customWidth="1"/>
    <col min="12284" max="12290" width="11" style="2" customWidth="1"/>
    <col min="12291" max="12291" width="29.28515625" style="2" customWidth="1"/>
    <col min="12292" max="12528" width="11" style="2" customWidth="1"/>
    <col min="12529" max="12531" width="11" style="2"/>
    <col min="12532" max="12532" width="37.28515625" style="2" customWidth="1"/>
    <col min="12533" max="12533" width="11.42578125" style="2" customWidth="1"/>
    <col min="12534" max="12534" width="11" style="2" customWidth="1"/>
    <col min="12535" max="12535" width="7.42578125" style="2" customWidth="1"/>
    <col min="12536" max="12536" width="10.140625" style="2" customWidth="1"/>
    <col min="12537" max="12537" width="11.7109375" style="2" customWidth="1"/>
    <col min="12538" max="12538" width="37.28515625" style="2" customWidth="1"/>
    <col min="12539" max="12539" width="9.85546875" style="2" customWidth="1"/>
    <col min="12540" max="12546" width="11" style="2" customWidth="1"/>
    <col min="12547" max="12547" width="29.28515625" style="2" customWidth="1"/>
    <col min="12548" max="12784" width="11" style="2" customWidth="1"/>
    <col min="12785" max="12787" width="11" style="2"/>
    <col min="12788" max="12788" width="37.28515625" style="2" customWidth="1"/>
    <col min="12789" max="12789" width="11.42578125" style="2" customWidth="1"/>
    <col min="12790" max="12790" width="11" style="2" customWidth="1"/>
    <col min="12791" max="12791" width="7.42578125" style="2" customWidth="1"/>
    <col min="12792" max="12792" width="10.140625" style="2" customWidth="1"/>
    <col min="12793" max="12793" width="11.7109375" style="2" customWidth="1"/>
    <col min="12794" max="12794" width="37.28515625" style="2" customWidth="1"/>
    <col min="12795" max="12795" width="9.85546875" style="2" customWidth="1"/>
    <col min="12796" max="12802" width="11" style="2" customWidth="1"/>
    <col min="12803" max="12803" width="29.28515625" style="2" customWidth="1"/>
    <col min="12804" max="13040" width="11" style="2" customWidth="1"/>
    <col min="13041" max="13043" width="11" style="2"/>
    <col min="13044" max="13044" width="37.28515625" style="2" customWidth="1"/>
    <col min="13045" max="13045" width="11.42578125" style="2" customWidth="1"/>
    <col min="13046" max="13046" width="11" style="2" customWidth="1"/>
    <col min="13047" max="13047" width="7.42578125" style="2" customWidth="1"/>
    <col min="13048" max="13048" width="10.140625" style="2" customWidth="1"/>
    <col min="13049" max="13049" width="11.7109375" style="2" customWidth="1"/>
    <col min="13050" max="13050" width="37.28515625" style="2" customWidth="1"/>
    <col min="13051" max="13051" width="9.85546875" style="2" customWidth="1"/>
    <col min="13052" max="13058" width="11" style="2" customWidth="1"/>
    <col min="13059" max="13059" width="29.28515625" style="2" customWidth="1"/>
    <col min="13060" max="13296" width="11" style="2" customWidth="1"/>
    <col min="13297" max="13299" width="11" style="2"/>
    <col min="13300" max="13300" width="37.28515625" style="2" customWidth="1"/>
    <col min="13301" max="13301" width="11.42578125" style="2" customWidth="1"/>
    <col min="13302" max="13302" width="11" style="2" customWidth="1"/>
    <col min="13303" max="13303" width="7.42578125" style="2" customWidth="1"/>
    <col min="13304" max="13304" width="10.140625" style="2" customWidth="1"/>
    <col min="13305" max="13305" width="11.7109375" style="2" customWidth="1"/>
    <col min="13306" max="13306" width="37.28515625" style="2" customWidth="1"/>
    <col min="13307" max="13307" width="9.85546875" style="2" customWidth="1"/>
    <col min="13308" max="13314" width="11" style="2" customWidth="1"/>
    <col min="13315" max="13315" width="29.28515625" style="2" customWidth="1"/>
    <col min="13316" max="13552" width="11" style="2" customWidth="1"/>
    <col min="13553" max="13555" width="11" style="2"/>
    <col min="13556" max="13556" width="37.28515625" style="2" customWidth="1"/>
    <col min="13557" max="13557" width="11.42578125" style="2" customWidth="1"/>
    <col min="13558" max="13558" width="11" style="2" customWidth="1"/>
    <col min="13559" max="13559" width="7.42578125" style="2" customWidth="1"/>
    <col min="13560" max="13560" width="10.140625" style="2" customWidth="1"/>
    <col min="13561" max="13561" width="11.7109375" style="2" customWidth="1"/>
    <col min="13562" max="13562" width="37.28515625" style="2" customWidth="1"/>
    <col min="13563" max="13563" width="9.85546875" style="2" customWidth="1"/>
    <col min="13564" max="13570" width="11" style="2" customWidth="1"/>
    <col min="13571" max="13571" width="29.28515625" style="2" customWidth="1"/>
    <col min="13572" max="13808" width="11" style="2" customWidth="1"/>
    <col min="13809" max="13811" width="11" style="2"/>
    <col min="13812" max="13812" width="37.28515625" style="2" customWidth="1"/>
    <col min="13813" max="13813" width="11.42578125" style="2" customWidth="1"/>
    <col min="13814" max="13814" width="11" style="2" customWidth="1"/>
    <col min="13815" max="13815" width="7.42578125" style="2" customWidth="1"/>
    <col min="13816" max="13816" width="10.140625" style="2" customWidth="1"/>
    <col min="13817" max="13817" width="11.7109375" style="2" customWidth="1"/>
    <col min="13818" max="13818" width="37.28515625" style="2" customWidth="1"/>
    <col min="13819" max="13819" width="9.85546875" style="2" customWidth="1"/>
    <col min="13820" max="13826" width="11" style="2" customWidth="1"/>
    <col min="13827" max="13827" width="29.28515625" style="2" customWidth="1"/>
    <col min="13828" max="14064" width="11" style="2" customWidth="1"/>
    <col min="14065" max="14067" width="11" style="2"/>
    <col min="14068" max="14068" width="37.28515625" style="2" customWidth="1"/>
    <col min="14069" max="14069" width="11.42578125" style="2" customWidth="1"/>
    <col min="14070" max="14070" width="11" style="2" customWidth="1"/>
    <col min="14071" max="14071" width="7.42578125" style="2" customWidth="1"/>
    <col min="14072" max="14072" width="10.140625" style="2" customWidth="1"/>
    <col min="14073" max="14073" width="11.7109375" style="2" customWidth="1"/>
    <col min="14074" max="14074" width="37.28515625" style="2" customWidth="1"/>
    <col min="14075" max="14075" width="9.85546875" style="2" customWidth="1"/>
    <col min="14076" max="14082" width="11" style="2" customWidth="1"/>
    <col min="14083" max="14083" width="29.28515625" style="2" customWidth="1"/>
    <col min="14084" max="14320" width="11" style="2" customWidth="1"/>
    <col min="14321" max="14323" width="11" style="2"/>
    <col min="14324" max="14324" width="37.28515625" style="2" customWidth="1"/>
    <col min="14325" max="14325" width="11.42578125" style="2" customWidth="1"/>
    <col min="14326" max="14326" width="11" style="2" customWidth="1"/>
    <col min="14327" max="14327" width="7.42578125" style="2" customWidth="1"/>
    <col min="14328" max="14328" width="10.140625" style="2" customWidth="1"/>
    <col min="14329" max="14329" width="11.7109375" style="2" customWidth="1"/>
    <col min="14330" max="14330" width="37.28515625" style="2" customWidth="1"/>
    <col min="14331" max="14331" width="9.85546875" style="2" customWidth="1"/>
    <col min="14332" max="14338" width="11" style="2" customWidth="1"/>
    <col min="14339" max="14339" width="29.28515625" style="2" customWidth="1"/>
    <col min="14340" max="14576" width="11" style="2" customWidth="1"/>
    <col min="14577" max="14579" width="11" style="2"/>
    <col min="14580" max="14580" width="37.28515625" style="2" customWidth="1"/>
    <col min="14581" max="14581" width="11.42578125" style="2" customWidth="1"/>
    <col min="14582" max="14582" width="11" style="2" customWidth="1"/>
    <col min="14583" max="14583" width="7.42578125" style="2" customWidth="1"/>
    <col min="14584" max="14584" width="10.140625" style="2" customWidth="1"/>
    <col min="14585" max="14585" width="11.7109375" style="2" customWidth="1"/>
    <col min="14586" max="14586" width="37.28515625" style="2" customWidth="1"/>
    <col min="14587" max="14587" width="9.85546875" style="2" customWidth="1"/>
    <col min="14588" max="14594" width="11" style="2" customWidth="1"/>
    <col min="14595" max="14595" width="29.28515625" style="2" customWidth="1"/>
    <col min="14596" max="14832" width="11" style="2" customWidth="1"/>
    <col min="14833" max="14835" width="11" style="2"/>
    <col min="14836" max="14836" width="37.28515625" style="2" customWidth="1"/>
    <col min="14837" max="14837" width="11.42578125" style="2" customWidth="1"/>
    <col min="14838" max="14838" width="11" style="2" customWidth="1"/>
    <col min="14839" max="14839" width="7.42578125" style="2" customWidth="1"/>
    <col min="14840" max="14840" width="10.140625" style="2" customWidth="1"/>
    <col min="14841" max="14841" width="11.7109375" style="2" customWidth="1"/>
    <col min="14842" max="14842" width="37.28515625" style="2" customWidth="1"/>
    <col min="14843" max="14843" width="9.85546875" style="2" customWidth="1"/>
    <col min="14844" max="14850" width="11" style="2" customWidth="1"/>
    <col min="14851" max="14851" width="29.28515625" style="2" customWidth="1"/>
    <col min="14852" max="15088" width="11" style="2" customWidth="1"/>
    <col min="15089" max="15091" width="11" style="2"/>
    <col min="15092" max="15092" width="37.28515625" style="2" customWidth="1"/>
    <col min="15093" max="15093" width="11.42578125" style="2" customWidth="1"/>
    <col min="15094" max="15094" width="11" style="2" customWidth="1"/>
    <col min="15095" max="15095" width="7.42578125" style="2" customWidth="1"/>
    <col min="15096" max="15096" width="10.140625" style="2" customWidth="1"/>
    <col min="15097" max="15097" width="11.7109375" style="2" customWidth="1"/>
    <col min="15098" max="15098" width="37.28515625" style="2" customWidth="1"/>
    <col min="15099" max="15099" width="9.85546875" style="2" customWidth="1"/>
    <col min="15100" max="15106" width="11" style="2" customWidth="1"/>
    <col min="15107" max="15107" width="29.28515625" style="2" customWidth="1"/>
    <col min="15108" max="15344" width="11" style="2" customWidth="1"/>
    <col min="15345" max="15347" width="11" style="2"/>
    <col min="15348" max="15348" width="37.28515625" style="2" customWidth="1"/>
    <col min="15349" max="15349" width="11.42578125" style="2" customWidth="1"/>
    <col min="15350" max="15350" width="11" style="2" customWidth="1"/>
    <col min="15351" max="15351" width="7.42578125" style="2" customWidth="1"/>
    <col min="15352" max="15352" width="10.140625" style="2" customWidth="1"/>
    <col min="15353" max="15353" width="11.7109375" style="2" customWidth="1"/>
    <col min="15354" max="15354" width="37.28515625" style="2" customWidth="1"/>
    <col min="15355" max="15355" width="9.85546875" style="2" customWidth="1"/>
    <col min="15356" max="15362" width="11" style="2" customWidth="1"/>
    <col min="15363" max="15363" width="29.28515625" style="2" customWidth="1"/>
    <col min="15364" max="15600" width="11" style="2" customWidth="1"/>
    <col min="15601" max="15603" width="11" style="2"/>
    <col min="15604" max="15604" width="37.28515625" style="2" customWidth="1"/>
    <col min="15605" max="15605" width="11.42578125" style="2" customWidth="1"/>
    <col min="15606" max="15606" width="11" style="2" customWidth="1"/>
    <col min="15607" max="15607" width="7.42578125" style="2" customWidth="1"/>
    <col min="15608" max="15608" width="10.140625" style="2" customWidth="1"/>
    <col min="15609" max="15609" width="11.7109375" style="2" customWidth="1"/>
    <col min="15610" max="15610" width="37.28515625" style="2" customWidth="1"/>
    <col min="15611" max="15611" width="9.85546875" style="2" customWidth="1"/>
    <col min="15612" max="15618" width="11" style="2" customWidth="1"/>
    <col min="15619" max="15619" width="29.28515625" style="2" customWidth="1"/>
    <col min="15620" max="15856" width="11" style="2" customWidth="1"/>
    <col min="15857" max="15859" width="11" style="2"/>
    <col min="15860" max="15860" width="37.28515625" style="2" customWidth="1"/>
    <col min="15861" max="15861" width="11.42578125" style="2" customWidth="1"/>
    <col min="15862" max="15862" width="11" style="2" customWidth="1"/>
    <col min="15863" max="15863" width="7.42578125" style="2" customWidth="1"/>
    <col min="15864" max="15864" width="10.140625" style="2" customWidth="1"/>
    <col min="15865" max="15865" width="11.7109375" style="2" customWidth="1"/>
    <col min="15866" max="15866" width="37.28515625" style="2" customWidth="1"/>
    <col min="15867" max="15867" width="9.85546875" style="2" customWidth="1"/>
    <col min="15868" max="15874" width="11" style="2" customWidth="1"/>
    <col min="15875" max="15875" width="29.28515625" style="2" customWidth="1"/>
    <col min="15876" max="16112" width="11" style="2" customWidth="1"/>
    <col min="16113" max="16115" width="11" style="2"/>
    <col min="16116" max="16116" width="37.28515625" style="2" customWidth="1"/>
    <col min="16117" max="16117" width="11.42578125" style="2" customWidth="1"/>
    <col min="16118" max="16118" width="11" style="2" customWidth="1"/>
    <col min="16119" max="16119" width="7.42578125" style="2" customWidth="1"/>
    <col min="16120" max="16120" width="10.140625" style="2" customWidth="1"/>
    <col min="16121" max="16121" width="11.7109375" style="2" customWidth="1"/>
    <col min="16122" max="16122" width="37.28515625" style="2" customWidth="1"/>
    <col min="16123" max="16123" width="9.85546875" style="2" customWidth="1"/>
    <col min="16124" max="16130" width="11" style="2" customWidth="1"/>
    <col min="16131" max="16131" width="29.28515625" style="2" customWidth="1"/>
    <col min="16132" max="16368" width="11" style="2" customWidth="1"/>
    <col min="16369" max="16384" width="11" style="2"/>
  </cols>
  <sheetData>
    <row r="1" spans="1:9" ht="24.75" customHeight="1">
      <c r="A1" s="1" t="s">
        <v>0</v>
      </c>
      <c r="G1" s="3" t="s">
        <v>1</v>
      </c>
    </row>
    <row r="2" spans="1:9" ht="18.95" customHeight="1">
      <c r="A2" s="68"/>
      <c r="F2" s="2" t="s">
        <v>208</v>
      </c>
    </row>
    <row r="3" spans="1:9" ht="20.25">
      <c r="A3" s="836" t="s">
        <v>670</v>
      </c>
      <c r="B3" s="827"/>
      <c r="C3" s="837"/>
      <c r="D3" s="1096" t="s">
        <v>669</v>
      </c>
      <c r="E3" s="1096"/>
      <c r="F3" s="1096"/>
      <c r="G3" s="1096"/>
      <c r="H3" s="6"/>
      <c r="I3" s="6"/>
    </row>
    <row r="4" spans="1:9" ht="18.95" customHeight="1">
      <c r="A4" s="836" t="s">
        <v>935</v>
      </c>
      <c r="B4" s="827"/>
      <c r="C4" s="837"/>
      <c r="D4" s="1090" t="s">
        <v>936</v>
      </c>
      <c r="E4" s="1090"/>
      <c r="F4" s="1090"/>
      <c r="G4" s="1090"/>
    </row>
    <row r="5" spans="1:9" ht="18.95" customHeight="1">
      <c r="A5" s="836"/>
      <c r="B5" s="823"/>
      <c r="C5" s="824"/>
      <c r="D5" s="824"/>
      <c r="E5" s="824"/>
      <c r="F5" s="823"/>
      <c r="G5" s="824"/>
    </row>
    <row r="6" spans="1:9" ht="16.5" customHeight="1">
      <c r="A6" s="928" t="s">
        <v>869</v>
      </c>
      <c r="B6" s="15" t="s">
        <v>209</v>
      </c>
      <c r="C6" s="14" t="s">
        <v>210</v>
      </c>
      <c r="D6" s="1092" t="s">
        <v>211</v>
      </c>
      <c r="E6" s="1093"/>
      <c r="F6" s="1093"/>
      <c r="G6" s="898" t="s">
        <v>870</v>
      </c>
    </row>
    <row r="7" spans="1:9" ht="12.95" customHeight="1">
      <c r="A7" s="16"/>
      <c r="B7" s="69" t="s">
        <v>877</v>
      </c>
      <c r="C7" s="69" t="s">
        <v>212</v>
      </c>
      <c r="D7" s="1094" t="s">
        <v>213</v>
      </c>
      <c r="E7" s="1093"/>
      <c r="F7" s="1093"/>
      <c r="G7" s="16"/>
      <c r="H7" s="70"/>
      <c r="I7" s="71"/>
    </row>
    <row r="8" spans="1:9" ht="12.95" customHeight="1">
      <c r="A8" s="10"/>
      <c r="B8" s="69" t="s">
        <v>214</v>
      </c>
      <c r="C8" s="69"/>
      <c r="D8" s="15" t="s">
        <v>215</v>
      </c>
      <c r="E8" s="15" t="s">
        <v>216</v>
      </c>
      <c r="F8" s="15" t="s">
        <v>217</v>
      </c>
      <c r="G8" s="15"/>
      <c r="H8" s="70"/>
      <c r="I8" s="71"/>
    </row>
    <row r="9" spans="1:9" ht="12.95" customHeight="1">
      <c r="A9" s="10"/>
      <c r="B9" s="16"/>
      <c r="C9" s="72"/>
      <c r="D9" s="15" t="s">
        <v>218</v>
      </c>
      <c r="E9" s="15" t="s">
        <v>219</v>
      </c>
      <c r="F9" s="15" t="s">
        <v>220</v>
      </c>
      <c r="G9" s="15"/>
      <c r="H9" s="12"/>
      <c r="I9" s="12"/>
    </row>
    <row r="10" spans="1:9" ht="8.1" customHeight="1">
      <c r="A10" s="10"/>
      <c r="B10" s="15"/>
      <c r="C10" s="15"/>
      <c r="D10" s="15"/>
      <c r="E10" s="15"/>
      <c r="F10" s="15"/>
      <c r="G10" s="64"/>
      <c r="H10" s="70"/>
      <c r="I10" s="70"/>
    </row>
    <row r="11" spans="1:9" ht="17.25" customHeight="1">
      <c r="A11" s="21" t="s">
        <v>18</v>
      </c>
      <c r="B11" s="22">
        <f>SUM(B12:B19)</f>
        <v>601</v>
      </c>
      <c r="C11" s="22">
        <f>SUM(C12:C19)</f>
        <v>455</v>
      </c>
      <c r="D11" s="22">
        <f>SUM(D12:D19)</f>
        <v>214</v>
      </c>
      <c r="E11" s="22">
        <f>SUM(E12:E19)</f>
        <v>1328</v>
      </c>
      <c r="F11" s="22">
        <f>SUM(F12:F19)</f>
        <v>5469</v>
      </c>
      <c r="G11" s="23" t="s">
        <v>19</v>
      </c>
      <c r="H11" s="24"/>
      <c r="I11" s="24"/>
    </row>
    <row r="12" spans="1:9" ht="17.25" customHeight="1">
      <c r="A12" s="25" t="s">
        <v>20</v>
      </c>
      <c r="B12" s="26">
        <v>92</v>
      </c>
      <c r="C12" s="26">
        <v>82</v>
      </c>
      <c r="D12" s="26">
        <v>11</v>
      </c>
      <c r="E12" s="26">
        <v>133</v>
      </c>
      <c r="F12" s="26">
        <v>1043</v>
      </c>
      <c r="G12" s="27" t="s">
        <v>21</v>
      </c>
      <c r="H12" s="24"/>
      <c r="I12" s="24"/>
    </row>
    <row r="13" spans="1:9" ht="17.25" customHeight="1">
      <c r="A13" s="25" t="s">
        <v>22</v>
      </c>
      <c r="B13" s="26">
        <v>97</v>
      </c>
      <c r="C13" s="26">
        <v>48</v>
      </c>
      <c r="D13" s="26">
        <v>20</v>
      </c>
      <c r="E13" s="26">
        <v>251</v>
      </c>
      <c r="F13" s="26">
        <v>1067</v>
      </c>
      <c r="G13" s="27" t="s">
        <v>23</v>
      </c>
      <c r="H13" s="24"/>
      <c r="I13" s="24"/>
    </row>
    <row r="14" spans="1:9" ht="17.25" customHeight="1">
      <c r="A14" s="25" t="s">
        <v>24</v>
      </c>
      <c r="B14" s="26">
        <v>19</v>
      </c>
      <c r="C14" s="26">
        <v>36</v>
      </c>
      <c r="D14" s="26">
        <v>3</v>
      </c>
      <c r="E14" s="26">
        <v>122</v>
      </c>
      <c r="F14" s="26">
        <v>285</v>
      </c>
      <c r="G14" s="27" t="s">
        <v>25</v>
      </c>
      <c r="H14" s="24"/>
      <c r="I14" s="24"/>
    </row>
    <row r="15" spans="1:9" ht="17.25" customHeight="1">
      <c r="A15" s="16" t="s">
        <v>26</v>
      </c>
      <c r="B15" s="26">
        <v>18</v>
      </c>
      <c r="C15" s="26">
        <v>104</v>
      </c>
      <c r="D15" s="26">
        <v>7</v>
      </c>
      <c r="E15" s="26">
        <v>222</v>
      </c>
      <c r="F15" s="26">
        <v>1049</v>
      </c>
      <c r="G15" s="27" t="s">
        <v>27</v>
      </c>
      <c r="H15" s="24"/>
      <c r="I15" s="24"/>
    </row>
    <row r="16" spans="1:9" ht="17.25" customHeight="1">
      <c r="A16" s="16" t="s">
        <v>28</v>
      </c>
      <c r="B16" s="26">
        <v>148</v>
      </c>
      <c r="C16" s="26">
        <v>21</v>
      </c>
      <c r="D16" s="26">
        <v>124</v>
      </c>
      <c r="E16" s="26">
        <v>176</v>
      </c>
      <c r="F16" s="26">
        <v>418</v>
      </c>
      <c r="G16" s="27" t="s">
        <v>29</v>
      </c>
      <c r="H16" s="24"/>
      <c r="I16" s="24"/>
    </row>
    <row r="17" spans="1:9" ht="17.25" customHeight="1">
      <c r="A17" s="16" t="s">
        <v>30</v>
      </c>
      <c r="B17" s="26" t="s">
        <v>798</v>
      </c>
      <c r="C17" s="26" t="s">
        <v>798</v>
      </c>
      <c r="D17" s="26" t="s">
        <v>798</v>
      </c>
      <c r="E17" s="26" t="s">
        <v>798</v>
      </c>
      <c r="F17" s="26" t="s">
        <v>798</v>
      </c>
      <c r="G17" s="27" t="s">
        <v>31</v>
      </c>
      <c r="H17" s="24"/>
      <c r="I17" s="24"/>
    </row>
    <row r="18" spans="1:9" ht="17.25" customHeight="1">
      <c r="A18" s="16" t="s">
        <v>32</v>
      </c>
      <c r="B18" s="26">
        <v>178</v>
      </c>
      <c r="C18" s="26">
        <v>132</v>
      </c>
      <c r="D18" s="26">
        <v>17</v>
      </c>
      <c r="E18" s="26">
        <v>364</v>
      </c>
      <c r="F18" s="26">
        <v>1057</v>
      </c>
      <c r="G18" s="27" t="s">
        <v>33</v>
      </c>
      <c r="H18" s="24"/>
      <c r="I18" s="24"/>
    </row>
    <row r="19" spans="1:9" ht="17.25" customHeight="1">
      <c r="A19" s="16" t="s">
        <v>34</v>
      </c>
      <c r="B19" s="26">
        <v>49</v>
      </c>
      <c r="C19" s="26">
        <v>32</v>
      </c>
      <c r="D19" s="26">
        <v>32</v>
      </c>
      <c r="E19" s="26">
        <v>60</v>
      </c>
      <c r="F19" s="26">
        <v>550</v>
      </c>
      <c r="G19" s="27" t="s">
        <v>35</v>
      </c>
      <c r="H19" s="24"/>
      <c r="I19" s="24"/>
    </row>
    <row r="20" spans="1:9" ht="17.25" customHeight="1">
      <c r="A20" s="21" t="s">
        <v>36</v>
      </c>
      <c r="B20" s="22">
        <f>B21+B22+B23+B24+B25+B26+B27+B28</f>
        <v>549</v>
      </c>
      <c r="C20" s="22">
        <f>C21+C22+C23+C24+C25+C26+C27+C28</f>
        <v>583</v>
      </c>
      <c r="D20" s="22">
        <f>D21+D22+D23+D24+D25+D26+D27+D28</f>
        <v>108</v>
      </c>
      <c r="E20" s="22">
        <f>E21+E22+E23+E24+E25+E26+E27+E28</f>
        <v>1664</v>
      </c>
      <c r="F20" s="22">
        <f>F21+F22+F23+F24+F25+F26+F27+F28</f>
        <v>4885</v>
      </c>
      <c r="G20" s="28" t="s">
        <v>37</v>
      </c>
      <c r="H20" s="24"/>
      <c r="I20" s="24"/>
    </row>
    <row r="21" spans="1:9" ht="17.25" customHeight="1">
      <c r="A21" s="25" t="s">
        <v>38</v>
      </c>
      <c r="B21" s="26">
        <v>23</v>
      </c>
      <c r="C21" s="26">
        <v>207</v>
      </c>
      <c r="D21" s="26">
        <v>2</v>
      </c>
      <c r="E21" s="26">
        <v>268</v>
      </c>
      <c r="F21" s="26">
        <v>460</v>
      </c>
      <c r="G21" s="29" t="s">
        <v>39</v>
      </c>
      <c r="H21" s="24"/>
      <c r="I21" s="24"/>
    </row>
    <row r="22" spans="1:9" ht="17.25" customHeight="1">
      <c r="A22" s="25" t="s">
        <v>40</v>
      </c>
      <c r="B22" s="26">
        <v>5</v>
      </c>
      <c r="C22" s="26">
        <v>13</v>
      </c>
      <c r="D22" s="26">
        <v>16</v>
      </c>
      <c r="E22" s="26">
        <v>21</v>
      </c>
      <c r="F22" s="26">
        <v>250</v>
      </c>
      <c r="G22" s="29" t="s">
        <v>41</v>
      </c>
      <c r="H22" s="24"/>
      <c r="I22" s="24"/>
    </row>
    <row r="23" spans="1:9" ht="17.25" customHeight="1">
      <c r="A23" s="25" t="s">
        <v>42</v>
      </c>
      <c r="B23" s="26">
        <v>22</v>
      </c>
      <c r="C23" s="26">
        <v>48</v>
      </c>
      <c r="D23" s="26">
        <v>11</v>
      </c>
      <c r="E23" s="26">
        <v>128</v>
      </c>
      <c r="F23" s="26">
        <v>152</v>
      </c>
      <c r="G23" s="29" t="s">
        <v>43</v>
      </c>
      <c r="H23" s="24"/>
      <c r="I23" s="24"/>
    </row>
    <row r="24" spans="1:9" ht="17.25" customHeight="1">
      <c r="A24" s="25" t="s">
        <v>44</v>
      </c>
      <c r="B24" s="26">
        <v>6</v>
      </c>
      <c r="C24" s="26">
        <v>170</v>
      </c>
      <c r="D24" s="26">
        <v>3</v>
      </c>
      <c r="E24" s="26">
        <v>120</v>
      </c>
      <c r="F24" s="26">
        <v>236</v>
      </c>
      <c r="G24" s="27" t="s">
        <v>45</v>
      </c>
      <c r="H24" s="24"/>
      <c r="I24" s="24"/>
    </row>
    <row r="25" spans="1:9" ht="17.25" customHeight="1">
      <c r="A25" s="25" t="s">
        <v>46</v>
      </c>
      <c r="B25" s="26">
        <v>84</v>
      </c>
      <c r="C25" s="26">
        <v>25</v>
      </c>
      <c r="D25" s="26">
        <v>31</v>
      </c>
      <c r="E25" s="26">
        <v>82</v>
      </c>
      <c r="F25" s="26">
        <v>551</v>
      </c>
      <c r="G25" s="29" t="s">
        <v>47</v>
      </c>
      <c r="H25" s="24"/>
      <c r="I25" s="24"/>
    </row>
    <row r="26" spans="1:9" ht="17.25" customHeight="1">
      <c r="A26" s="25" t="s">
        <v>48</v>
      </c>
      <c r="B26" s="26">
        <v>202</v>
      </c>
      <c r="C26" s="26">
        <v>15</v>
      </c>
      <c r="D26" s="26">
        <v>2</v>
      </c>
      <c r="E26" s="26">
        <v>340</v>
      </c>
      <c r="F26" s="26">
        <v>846</v>
      </c>
      <c r="G26" s="29" t="s">
        <v>49</v>
      </c>
      <c r="H26" s="24"/>
      <c r="I26" s="24"/>
    </row>
    <row r="27" spans="1:9" ht="17.25" customHeight="1">
      <c r="A27" s="25" t="s">
        <v>50</v>
      </c>
      <c r="B27" s="26">
        <v>164</v>
      </c>
      <c r="C27" s="26">
        <v>90</v>
      </c>
      <c r="D27" s="26">
        <v>39</v>
      </c>
      <c r="E27" s="26">
        <v>459</v>
      </c>
      <c r="F27" s="26">
        <v>2184</v>
      </c>
      <c r="G27" s="29" t="s">
        <v>51</v>
      </c>
      <c r="H27" s="24"/>
      <c r="I27" s="24"/>
    </row>
    <row r="28" spans="1:9" ht="17.25" customHeight="1">
      <c r="A28" s="25" t="s">
        <v>52</v>
      </c>
      <c r="B28" s="26">
        <v>43</v>
      </c>
      <c r="C28" s="26">
        <v>15</v>
      </c>
      <c r="D28" s="26">
        <v>4</v>
      </c>
      <c r="E28" s="26">
        <v>246</v>
      </c>
      <c r="F28" s="26">
        <v>206</v>
      </c>
      <c r="G28" s="29" t="s">
        <v>53</v>
      </c>
      <c r="H28" s="24"/>
      <c r="I28" s="24"/>
    </row>
    <row r="29" spans="1:9" ht="17.25" customHeight="1">
      <c r="A29" s="21" t="s">
        <v>54</v>
      </c>
      <c r="B29" s="22">
        <f>SUM(B30:B38)</f>
        <v>1079</v>
      </c>
      <c r="C29" s="22">
        <f>SUM(C30:C38)</f>
        <v>960</v>
      </c>
      <c r="D29" s="22">
        <f>SUM(D30:D38)</f>
        <v>270</v>
      </c>
      <c r="E29" s="22">
        <f>SUM(E30:E38)</f>
        <v>2668</v>
      </c>
      <c r="F29" s="22">
        <f>SUM(F30:F38)</f>
        <v>11102</v>
      </c>
      <c r="G29" s="23" t="s">
        <v>55</v>
      </c>
      <c r="H29" s="24"/>
      <c r="I29" s="24"/>
    </row>
    <row r="30" spans="1:9" ht="17.25" customHeight="1">
      <c r="A30" s="30" t="s">
        <v>56</v>
      </c>
      <c r="B30" s="26">
        <v>80</v>
      </c>
      <c r="C30" s="26">
        <v>160</v>
      </c>
      <c r="D30" s="26">
        <v>60</v>
      </c>
      <c r="E30" s="26">
        <v>478</v>
      </c>
      <c r="F30" s="26">
        <v>2277</v>
      </c>
      <c r="G30" s="27" t="s">
        <v>57</v>
      </c>
      <c r="I30" s="24"/>
    </row>
    <row r="31" spans="1:9" ht="17.25" customHeight="1">
      <c r="A31" s="31" t="s">
        <v>58</v>
      </c>
      <c r="B31" s="26">
        <v>2</v>
      </c>
      <c r="C31" s="26">
        <v>5</v>
      </c>
      <c r="D31" s="26">
        <v>8</v>
      </c>
      <c r="E31" s="26">
        <v>8</v>
      </c>
      <c r="F31" s="26">
        <v>48</v>
      </c>
      <c r="G31" s="27" t="s">
        <v>59</v>
      </c>
      <c r="H31" s="24"/>
      <c r="I31" s="24"/>
    </row>
    <row r="32" spans="1:9" ht="17.25" customHeight="1">
      <c r="A32" s="30" t="s">
        <v>60</v>
      </c>
      <c r="B32" s="26">
        <v>57</v>
      </c>
      <c r="C32" s="26">
        <v>57</v>
      </c>
      <c r="D32" s="26">
        <v>5</v>
      </c>
      <c r="E32" s="26">
        <v>363</v>
      </c>
      <c r="F32" s="26">
        <v>1446</v>
      </c>
      <c r="G32" s="27" t="s">
        <v>61</v>
      </c>
      <c r="H32" s="24"/>
      <c r="I32" s="24"/>
    </row>
    <row r="33" spans="1:9" ht="17.25" customHeight="1">
      <c r="A33" s="25" t="s">
        <v>62</v>
      </c>
      <c r="B33" s="26">
        <v>503</v>
      </c>
      <c r="C33" s="26">
        <v>495</v>
      </c>
      <c r="D33" s="26">
        <v>97</v>
      </c>
      <c r="E33" s="26">
        <v>1120</v>
      </c>
      <c r="F33" s="26">
        <v>3048</v>
      </c>
      <c r="G33" s="27" t="s">
        <v>63</v>
      </c>
      <c r="H33" s="24"/>
      <c r="I33" s="24"/>
    </row>
    <row r="34" spans="1:9" ht="17.25" customHeight="1">
      <c r="A34" s="31" t="s">
        <v>64</v>
      </c>
      <c r="B34" s="26">
        <v>26</v>
      </c>
      <c r="C34" s="26">
        <v>20</v>
      </c>
      <c r="D34" s="26">
        <v>1</v>
      </c>
      <c r="E34" s="26">
        <v>140</v>
      </c>
      <c r="F34" s="26">
        <v>989</v>
      </c>
      <c r="G34" s="27" t="s">
        <v>797</v>
      </c>
      <c r="H34" s="24"/>
    </row>
    <row r="35" spans="1:9" ht="17.25" customHeight="1">
      <c r="A35" s="25" t="s">
        <v>65</v>
      </c>
      <c r="B35" s="26">
        <v>141</v>
      </c>
      <c r="C35" s="26">
        <v>88</v>
      </c>
      <c r="D35" s="26">
        <v>67</v>
      </c>
      <c r="E35" s="26">
        <v>108</v>
      </c>
      <c r="F35" s="26">
        <v>1295</v>
      </c>
      <c r="G35" s="27" t="s">
        <v>66</v>
      </c>
    </row>
    <row r="36" spans="1:9" ht="17.25" customHeight="1">
      <c r="A36" s="25" t="s">
        <v>67</v>
      </c>
      <c r="B36" s="26">
        <v>78</v>
      </c>
      <c r="C36" s="26">
        <v>21</v>
      </c>
      <c r="D36" s="26">
        <v>3</v>
      </c>
      <c r="E36" s="26">
        <v>34</v>
      </c>
      <c r="F36" s="26">
        <v>167</v>
      </c>
      <c r="G36" s="27" t="s">
        <v>68</v>
      </c>
    </row>
    <row r="37" spans="1:9" ht="17.25" customHeight="1">
      <c r="A37" s="25" t="s">
        <v>69</v>
      </c>
      <c r="B37" s="26">
        <v>176</v>
      </c>
      <c r="C37" s="26">
        <v>50</v>
      </c>
      <c r="D37" s="26">
        <v>18</v>
      </c>
      <c r="E37" s="26">
        <v>337</v>
      </c>
      <c r="F37" s="26">
        <v>1152</v>
      </c>
      <c r="G37" s="27" t="s">
        <v>70</v>
      </c>
    </row>
    <row r="38" spans="1:9" ht="17.25" customHeight="1">
      <c r="A38" s="25" t="s">
        <v>71</v>
      </c>
      <c r="B38" s="26">
        <v>16</v>
      </c>
      <c r="C38" s="26">
        <v>64</v>
      </c>
      <c r="D38" s="26">
        <v>11</v>
      </c>
      <c r="E38" s="26">
        <v>80</v>
      </c>
      <c r="F38" s="26">
        <v>680</v>
      </c>
      <c r="G38" s="27" t="s">
        <v>72</v>
      </c>
    </row>
    <row r="39" spans="1:9" ht="17.25" customHeight="1">
      <c r="A39" s="32" t="s">
        <v>73</v>
      </c>
      <c r="B39" s="22">
        <f>SUM(B40:B46)</f>
        <v>888</v>
      </c>
      <c r="C39" s="22">
        <f>SUM(C40:C46)</f>
        <v>638</v>
      </c>
      <c r="D39" s="22">
        <f>SUM(D40:D46)</f>
        <v>82</v>
      </c>
      <c r="E39" s="22">
        <f>SUM(E40:E46)</f>
        <v>2526</v>
      </c>
      <c r="F39" s="22">
        <f>SUM(F40:F46)</f>
        <v>13141</v>
      </c>
      <c r="G39" s="23" t="s">
        <v>74</v>
      </c>
    </row>
    <row r="40" spans="1:9" ht="17.25" customHeight="1">
      <c r="A40" s="30" t="s">
        <v>75</v>
      </c>
      <c r="B40" s="26">
        <v>141</v>
      </c>
      <c r="C40" s="26">
        <v>108</v>
      </c>
      <c r="D40" s="26">
        <v>36</v>
      </c>
      <c r="E40" s="26">
        <v>319</v>
      </c>
      <c r="F40" s="26">
        <v>1644</v>
      </c>
      <c r="G40" s="29" t="s">
        <v>76</v>
      </c>
    </row>
    <row r="41" spans="1:9" ht="17.25" customHeight="1">
      <c r="A41" s="30" t="s">
        <v>77</v>
      </c>
      <c r="B41" s="26">
        <v>53</v>
      </c>
      <c r="C41" s="26">
        <v>2</v>
      </c>
      <c r="D41" s="26" t="s">
        <v>221</v>
      </c>
      <c r="E41" s="26">
        <v>531</v>
      </c>
      <c r="F41" s="26">
        <v>1979</v>
      </c>
      <c r="G41" s="27" t="s">
        <v>78</v>
      </c>
    </row>
    <row r="42" spans="1:9" ht="17.25" customHeight="1">
      <c r="A42" s="30" t="s">
        <v>79</v>
      </c>
      <c r="B42" s="26">
        <v>149</v>
      </c>
      <c r="C42" s="26">
        <v>231</v>
      </c>
      <c r="D42" s="26">
        <v>17</v>
      </c>
      <c r="E42" s="26">
        <v>192</v>
      </c>
      <c r="F42" s="26">
        <v>1583</v>
      </c>
      <c r="G42" s="27" t="s">
        <v>80</v>
      </c>
    </row>
    <row r="43" spans="1:9" ht="17.25" customHeight="1">
      <c r="A43" s="30" t="s">
        <v>81</v>
      </c>
      <c r="B43" s="26">
        <v>93</v>
      </c>
      <c r="C43" s="26">
        <v>93</v>
      </c>
      <c r="D43" s="26">
        <v>8</v>
      </c>
      <c r="E43" s="26">
        <v>287</v>
      </c>
      <c r="F43" s="26">
        <v>4294</v>
      </c>
      <c r="G43" s="27" t="s">
        <v>82</v>
      </c>
    </row>
    <row r="44" spans="1:9" ht="17.25" customHeight="1">
      <c r="A44" s="30" t="s">
        <v>83</v>
      </c>
      <c r="B44" s="26">
        <v>30</v>
      </c>
      <c r="C44" s="26" t="s">
        <v>221</v>
      </c>
      <c r="D44" s="26">
        <v>10</v>
      </c>
      <c r="E44" s="26">
        <v>299</v>
      </c>
      <c r="F44" s="26">
        <v>344</v>
      </c>
      <c r="G44" s="29" t="s">
        <v>84</v>
      </c>
    </row>
    <row r="45" spans="1:9" ht="17.25" customHeight="1">
      <c r="A45" s="30" t="s">
        <v>85</v>
      </c>
      <c r="B45" s="26">
        <v>301</v>
      </c>
      <c r="C45" s="26">
        <v>131</v>
      </c>
      <c r="D45" s="26">
        <v>5</v>
      </c>
      <c r="E45" s="26">
        <v>393</v>
      </c>
      <c r="F45" s="26">
        <v>795</v>
      </c>
      <c r="G45" s="29" t="s">
        <v>86</v>
      </c>
    </row>
    <row r="46" spans="1:9" ht="17.25" customHeight="1">
      <c r="A46" s="30" t="s">
        <v>87</v>
      </c>
      <c r="B46" s="26">
        <v>121</v>
      </c>
      <c r="C46" s="26">
        <v>73</v>
      </c>
      <c r="D46" s="26">
        <v>6</v>
      </c>
      <c r="E46" s="26">
        <v>505</v>
      </c>
      <c r="F46" s="26">
        <v>2502</v>
      </c>
      <c r="G46" s="27" t="s">
        <v>88</v>
      </c>
    </row>
    <row r="47" spans="1:9" ht="17.25" customHeight="1">
      <c r="A47" s="33" t="s">
        <v>89</v>
      </c>
      <c r="B47" s="22">
        <f>SUM(B48:B52)</f>
        <v>826</v>
      </c>
      <c r="C47" s="22">
        <f>SUM(C48:C52)</f>
        <v>461</v>
      </c>
      <c r="D47" s="22">
        <f>SUM(D48:D52)</f>
        <v>91</v>
      </c>
      <c r="E47" s="22">
        <f>SUM(E48:E52)</f>
        <v>1778</v>
      </c>
      <c r="F47" s="22">
        <f>SUM(F48:F52)</f>
        <v>8086</v>
      </c>
      <c r="G47" s="23" t="s">
        <v>90</v>
      </c>
    </row>
    <row r="48" spans="1:9" ht="17.25" customHeight="1">
      <c r="A48" s="25" t="s">
        <v>91</v>
      </c>
      <c r="B48" s="26">
        <v>334</v>
      </c>
      <c r="C48" s="26">
        <v>129</v>
      </c>
      <c r="D48" s="26">
        <v>14</v>
      </c>
      <c r="E48" s="26">
        <v>551</v>
      </c>
      <c r="F48" s="26">
        <v>3919</v>
      </c>
      <c r="G48" s="27" t="s">
        <v>92</v>
      </c>
    </row>
    <row r="49" spans="1:7" ht="17.25" customHeight="1">
      <c r="A49" s="30" t="s">
        <v>93</v>
      </c>
      <c r="B49" s="26">
        <v>166</v>
      </c>
      <c r="C49" s="26">
        <v>169</v>
      </c>
      <c r="D49" s="26">
        <v>70</v>
      </c>
      <c r="E49" s="26">
        <v>486</v>
      </c>
      <c r="F49" s="26">
        <v>2030</v>
      </c>
      <c r="G49" s="27" t="s">
        <v>94</v>
      </c>
    </row>
    <row r="50" spans="1:7" ht="17.25" customHeight="1">
      <c r="A50" s="30" t="s">
        <v>95</v>
      </c>
      <c r="B50" s="26">
        <v>79</v>
      </c>
      <c r="C50" s="26">
        <v>42</v>
      </c>
      <c r="D50" s="26">
        <v>2</v>
      </c>
      <c r="E50" s="26">
        <v>333</v>
      </c>
      <c r="F50" s="26">
        <v>956</v>
      </c>
      <c r="G50" s="27" t="s">
        <v>96</v>
      </c>
    </row>
    <row r="51" spans="1:7" ht="17.25" customHeight="1">
      <c r="A51" s="30" t="s">
        <v>97</v>
      </c>
      <c r="B51" s="26">
        <v>64</v>
      </c>
      <c r="C51" s="26">
        <v>35</v>
      </c>
      <c r="D51" s="26">
        <v>3</v>
      </c>
      <c r="E51" s="26">
        <v>98</v>
      </c>
      <c r="F51" s="26">
        <v>246</v>
      </c>
      <c r="G51" s="27" t="s">
        <v>98</v>
      </c>
    </row>
    <row r="52" spans="1:7" ht="17.25" customHeight="1">
      <c r="A52" s="30" t="s">
        <v>99</v>
      </c>
      <c r="B52" s="26">
        <v>183</v>
      </c>
      <c r="C52" s="26">
        <v>86</v>
      </c>
      <c r="D52" s="26">
        <v>2</v>
      </c>
      <c r="E52" s="26">
        <v>310</v>
      </c>
      <c r="F52" s="26">
        <v>935</v>
      </c>
      <c r="G52" s="29" t="s">
        <v>100</v>
      </c>
    </row>
    <row r="53" spans="1:7" ht="12.75" customHeight="1">
      <c r="B53" s="75"/>
      <c r="C53" s="75"/>
      <c r="E53" s="76"/>
      <c r="F53" s="77"/>
      <c r="G53" s="76"/>
    </row>
    <row r="54" spans="1:7" ht="12.75" customHeight="1">
      <c r="A54" s="54"/>
      <c r="B54" s="75"/>
      <c r="C54" s="75"/>
      <c r="D54" s="75"/>
      <c r="E54" s="76"/>
      <c r="F54" s="78"/>
      <c r="G54" s="76"/>
    </row>
    <row r="55" spans="1:7" ht="12.75" customHeight="1">
      <c r="A55" s="68"/>
      <c r="B55" s="75"/>
      <c r="C55" s="75"/>
      <c r="D55" s="75"/>
      <c r="E55" s="76"/>
      <c r="F55" s="77"/>
      <c r="G55" s="76"/>
    </row>
    <row r="56" spans="1:7">
      <c r="A56" s="54"/>
      <c r="B56" s="75"/>
      <c r="C56" s="75"/>
      <c r="D56" s="75"/>
      <c r="E56" s="76"/>
      <c r="F56" s="77"/>
      <c r="G56" s="76"/>
    </row>
    <row r="57" spans="1:7">
      <c r="A57" s="54"/>
      <c r="B57" s="75"/>
      <c r="C57" s="75"/>
      <c r="D57" s="75"/>
      <c r="E57" s="76"/>
      <c r="F57" s="77"/>
      <c r="G57" s="76"/>
    </row>
    <row r="58" spans="1:7">
      <c r="A58" s="54"/>
      <c r="B58" s="75"/>
      <c r="C58" s="75"/>
      <c r="D58" s="75"/>
      <c r="E58" s="76"/>
      <c r="F58" s="77"/>
      <c r="G58" s="76"/>
    </row>
    <row r="59" spans="1:7" ht="26.25" customHeight="1">
      <c r="A59" s="68"/>
      <c r="F59" s="2" t="s">
        <v>208</v>
      </c>
    </row>
    <row r="60" spans="1:7" ht="26.25" customHeight="1">
      <c r="A60" s="836" t="s">
        <v>670</v>
      </c>
      <c r="B60" s="827"/>
      <c r="C60" s="837"/>
      <c r="D60" s="1096" t="s">
        <v>669</v>
      </c>
      <c r="E60" s="1096"/>
      <c r="F60" s="1096"/>
      <c r="G60" s="1096"/>
    </row>
    <row r="61" spans="1:7" ht="26.25" customHeight="1">
      <c r="A61" s="836" t="s">
        <v>938</v>
      </c>
      <c r="B61" s="827"/>
      <c r="C61" s="837"/>
      <c r="D61" s="1090" t="s">
        <v>937</v>
      </c>
      <c r="E61" s="1090"/>
      <c r="F61" s="1090"/>
      <c r="G61" s="1090"/>
    </row>
    <row r="62" spans="1:7" ht="11.1" customHeight="1">
      <c r="B62" s="4"/>
      <c r="F62" s="4"/>
    </row>
    <row r="63" spans="1:7" ht="11.1" customHeight="1">
      <c r="A63" s="928" t="s">
        <v>869</v>
      </c>
      <c r="B63" s="15" t="s">
        <v>209</v>
      </c>
      <c r="C63" s="14" t="s">
        <v>210</v>
      </c>
      <c r="D63" s="1092" t="s">
        <v>211</v>
      </c>
      <c r="E63" s="1093"/>
      <c r="F63" s="1093"/>
      <c r="G63" s="898" t="s">
        <v>870</v>
      </c>
    </row>
    <row r="64" spans="1:7" ht="11.1" customHeight="1">
      <c r="A64" s="16"/>
      <c r="B64" s="69" t="s">
        <v>877</v>
      </c>
      <c r="C64" s="69" t="s">
        <v>212</v>
      </c>
      <c r="D64" s="1094" t="s">
        <v>213</v>
      </c>
      <c r="E64" s="1093"/>
      <c r="F64" s="1093"/>
      <c r="G64" s="16"/>
    </row>
    <row r="65" spans="1:7" ht="11.1" customHeight="1">
      <c r="A65" s="10"/>
      <c r="B65" s="69" t="s">
        <v>214</v>
      </c>
      <c r="C65" s="69"/>
      <c r="D65" s="15" t="s">
        <v>215</v>
      </c>
      <c r="E65" s="15" t="s">
        <v>216</v>
      </c>
      <c r="F65" s="15" t="s">
        <v>217</v>
      </c>
      <c r="G65" s="15"/>
    </row>
    <row r="66" spans="1:7" ht="11.1" customHeight="1">
      <c r="A66" s="10"/>
      <c r="B66" s="61"/>
      <c r="C66" s="79"/>
      <c r="D66" s="15" t="s">
        <v>218</v>
      </c>
      <c r="E66" s="15" t="s">
        <v>219</v>
      </c>
      <c r="F66" s="15" t="s">
        <v>220</v>
      </c>
      <c r="G66" s="15"/>
    </row>
    <row r="67" spans="1:7" ht="11.1" customHeight="1">
      <c r="A67" s="10"/>
      <c r="B67" s="15"/>
      <c r="C67" s="15"/>
      <c r="D67" s="15"/>
      <c r="E67" s="15"/>
      <c r="F67" s="15"/>
      <c r="G67" s="64"/>
    </row>
    <row r="68" spans="1:7" ht="13.5" customHeight="1">
      <c r="A68" s="32" t="s">
        <v>101</v>
      </c>
      <c r="B68" s="22">
        <f>SUM(B69:B84)</f>
        <v>2009</v>
      </c>
      <c r="C68" s="22">
        <f>SUM(C69:C84)</f>
        <v>1983</v>
      </c>
      <c r="D68" s="22">
        <f>SUM(D69:D84)</f>
        <v>365</v>
      </c>
      <c r="E68" s="22">
        <f>SUM(E69:E84)</f>
        <v>4883</v>
      </c>
      <c r="F68" s="22">
        <f>SUM(F69:F84)</f>
        <v>20735</v>
      </c>
      <c r="G68" s="56" t="s">
        <v>102</v>
      </c>
    </row>
    <row r="69" spans="1:7" ht="13.5" customHeight="1">
      <c r="A69" s="829" t="s">
        <v>726</v>
      </c>
      <c r="B69" s="26">
        <v>112</v>
      </c>
      <c r="C69" s="26">
        <v>93</v>
      </c>
      <c r="D69" s="26">
        <v>3</v>
      </c>
      <c r="E69" s="26">
        <v>13</v>
      </c>
      <c r="F69" s="26">
        <v>1137</v>
      </c>
      <c r="G69" s="831" t="s">
        <v>115</v>
      </c>
    </row>
    <row r="70" spans="1:7" ht="13.5" customHeight="1">
      <c r="A70" s="829" t="s">
        <v>725</v>
      </c>
      <c r="B70" s="26">
        <v>101</v>
      </c>
      <c r="C70" s="26">
        <v>138</v>
      </c>
      <c r="D70" s="26" t="s">
        <v>221</v>
      </c>
      <c r="E70" s="26">
        <v>93</v>
      </c>
      <c r="F70" s="26">
        <v>895</v>
      </c>
      <c r="G70" s="831" t="s">
        <v>111</v>
      </c>
    </row>
    <row r="71" spans="1:7" ht="13.5" customHeight="1">
      <c r="A71" s="829" t="s">
        <v>692</v>
      </c>
      <c r="B71" s="26">
        <v>121</v>
      </c>
      <c r="C71" s="26">
        <v>60</v>
      </c>
      <c r="D71" s="26">
        <v>18</v>
      </c>
      <c r="E71" s="26">
        <v>233</v>
      </c>
      <c r="F71" s="26">
        <v>944</v>
      </c>
      <c r="G71" s="831" t="s">
        <v>738</v>
      </c>
    </row>
    <row r="72" spans="1:7" ht="13.5" customHeight="1">
      <c r="A72" s="829" t="s">
        <v>693</v>
      </c>
      <c r="B72" s="26">
        <v>27</v>
      </c>
      <c r="C72" s="26">
        <v>86</v>
      </c>
      <c r="D72" s="26">
        <v>2</v>
      </c>
      <c r="E72" s="26">
        <v>115</v>
      </c>
      <c r="F72" s="26">
        <v>970</v>
      </c>
      <c r="G72" s="831" t="s">
        <v>119</v>
      </c>
    </row>
    <row r="73" spans="1:7" ht="13.5" customHeight="1">
      <c r="A73" s="832" t="s">
        <v>694</v>
      </c>
      <c r="B73" s="26">
        <v>41</v>
      </c>
      <c r="C73" s="26">
        <v>105</v>
      </c>
      <c r="D73" s="26" t="s">
        <v>221</v>
      </c>
      <c r="E73" s="26">
        <v>214</v>
      </c>
      <c r="F73" s="26">
        <v>1589</v>
      </c>
      <c r="G73" s="833" t="s">
        <v>104</v>
      </c>
    </row>
    <row r="74" spans="1:7" ht="13.5" customHeight="1">
      <c r="A74" s="832" t="s">
        <v>695</v>
      </c>
      <c r="B74" s="26">
        <v>108</v>
      </c>
      <c r="C74" s="26">
        <v>93</v>
      </c>
      <c r="D74" s="26">
        <v>65</v>
      </c>
      <c r="E74" s="26">
        <v>600</v>
      </c>
      <c r="F74" s="26">
        <v>1187</v>
      </c>
      <c r="G74" s="833" t="s">
        <v>106</v>
      </c>
    </row>
    <row r="75" spans="1:7" ht="13.5" customHeight="1">
      <c r="A75" s="829" t="s">
        <v>696</v>
      </c>
      <c r="B75" s="26">
        <v>262</v>
      </c>
      <c r="C75" s="26">
        <v>158</v>
      </c>
      <c r="D75" s="26">
        <v>3</v>
      </c>
      <c r="E75" s="26">
        <v>91</v>
      </c>
      <c r="F75" s="26">
        <v>1200</v>
      </c>
      <c r="G75" s="833" t="s">
        <v>108</v>
      </c>
    </row>
    <row r="76" spans="1:7" ht="13.5" customHeight="1">
      <c r="A76" s="832" t="s">
        <v>697</v>
      </c>
      <c r="B76" s="26">
        <v>393</v>
      </c>
      <c r="C76" s="26">
        <v>152</v>
      </c>
      <c r="D76" s="26">
        <v>92</v>
      </c>
      <c r="E76" s="26">
        <v>562</v>
      </c>
      <c r="F76" s="26">
        <v>2069</v>
      </c>
      <c r="G76" s="833" t="s">
        <v>122</v>
      </c>
    </row>
    <row r="77" spans="1:7" ht="13.5" customHeight="1">
      <c r="A77" s="829" t="s">
        <v>698</v>
      </c>
      <c r="B77" s="26">
        <v>95</v>
      </c>
      <c r="C77" s="26">
        <v>106</v>
      </c>
      <c r="D77" s="26">
        <v>24</v>
      </c>
      <c r="E77" s="26">
        <v>216</v>
      </c>
      <c r="F77" s="26">
        <v>694</v>
      </c>
      <c r="G77" s="831" t="s">
        <v>113</v>
      </c>
    </row>
    <row r="78" spans="1:7" ht="13.5" customHeight="1">
      <c r="A78" s="832" t="s">
        <v>723</v>
      </c>
      <c r="B78" s="26">
        <v>62</v>
      </c>
      <c r="C78" s="26">
        <v>57</v>
      </c>
      <c r="D78" s="26">
        <v>45</v>
      </c>
      <c r="E78" s="26">
        <v>276</v>
      </c>
      <c r="F78" s="26">
        <v>921</v>
      </c>
      <c r="G78" s="833" t="s">
        <v>124</v>
      </c>
    </row>
    <row r="79" spans="1:7" ht="13.5" customHeight="1">
      <c r="A79" s="832" t="s">
        <v>724</v>
      </c>
      <c r="B79" s="26">
        <v>40</v>
      </c>
      <c r="C79" s="26">
        <v>56</v>
      </c>
      <c r="D79" s="26">
        <v>26</v>
      </c>
      <c r="E79" s="26">
        <v>431</v>
      </c>
      <c r="F79" s="26">
        <v>535</v>
      </c>
      <c r="G79" s="833" t="s">
        <v>126</v>
      </c>
    </row>
    <row r="80" spans="1:7" ht="13.5" customHeight="1">
      <c r="A80" s="829" t="s">
        <v>701</v>
      </c>
      <c r="B80" s="26">
        <v>44</v>
      </c>
      <c r="C80" s="26">
        <v>47</v>
      </c>
      <c r="D80" s="26">
        <v>9</v>
      </c>
      <c r="E80" s="26">
        <v>138</v>
      </c>
      <c r="F80" s="26">
        <v>815</v>
      </c>
      <c r="G80" s="831" t="s">
        <v>689</v>
      </c>
    </row>
    <row r="81" spans="1:7" ht="13.5" customHeight="1">
      <c r="A81" s="832" t="s">
        <v>702</v>
      </c>
      <c r="B81" s="26">
        <v>315</v>
      </c>
      <c r="C81" s="26">
        <v>279</v>
      </c>
      <c r="D81" s="26">
        <v>62</v>
      </c>
      <c r="E81" s="26">
        <v>676</v>
      </c>
      <c r="F81" s="26">
        <v>2608</v>
      </c>
      <c r="G81" s="833" t="s">
        <v>128</v>
      </c>
    </row>
    <row r="82" spans="1:7" ht="13.5" customHeight="1">
      <c r="A82" s="832" t="s">
        <v>703</v>
      </c>
      <c r="B82" s="26">
        <v>70</v>
      </c>
      <c r="C82" s="26">
        <v>15</v>
      </c>
      <c r="D82" s="26" t="s">
        <v>221</v>
      </c>
      <c r="E82" s="26">
        <v>422</v>
      </c>
      <c r="F82" s="26">
        <v>875</v>
      </c>
      <c r="G82" s="833" t="s">
        <v>130</v>
      </c>
    </row>
    <row r="83" spans="1:7" ht="13.5" customHeight="1">
      <c r="A83" s="829" t="s">
        <v>704</v>
      </c>
      <c r="B83" s="26">
        <v>153</v>
      </c>
      <c r="C83" s="26">
        <v>161</v>
      </c>
      <c r="D83" s="26">
        <v>16</v>
      </c>
      <c r="E83" s="26">
        <v>511</v>
      </c>
      <c r="F83" s="26">
        <v>1026</v>
      </c>
      <c r="G83" s="833" t="s">
        <v>132</v>
      </c>
    </row>
    <row r="84" spans="1:7" ht="13.5" customHeight="1">
      <c r="A84" s="829" t="s">
        <v>705</v>
      </c>
      <c r="B84" s="26">
        <v>65</v>
      </c>
      <c r="C84" s="26">
        <v>377</v>
      </c>
      <c r="D84" s="26" t="s">
        <v>221</v>
      </c>
      <c r="E84" s="26">
        <v>292</v>
      </c>
      <c r="F84" s="26">
        <v>3270</v>
      </c>
      <c r="G84" s="831" t="s">
        <v>117</v>
      </c>
    </row>
    <row r="85" spans="1:7" ht="13.5" customHeight="1">
      <c r="A85" s="33" t="s">
        <v>133</v>
      </c>
      <c r="B85" s="22">
        <f>SUM(B86:B93)</f>
        <v>2268</v>
      </c>
      <c r="C85" s="22">
        <f>SUM(C86:C93)</f>
        <v>2491</v>
      </c>
      <c r="D85" s="22">
        <f>SUM(D86:D93)</f>
        <v>806</v>
      </c>
      <c r="E85" s="22">
        <f>SUM(E86:E93)</f>
        <v>4142</v>
      </c>
      <c r="F85" s="22">
        <f>SUM(F86:F93)</f>
        <v>21420</v>
      </c>
      <c r="G85" s="59" t="s">
        <v>134</v>
      </c>
    </row>
    <row r="86" spans="1:7" ht="13.5" customHeight="1">
      <c r="A86" s="60" t="s">
        <v>135</v>
      </c>
      <c r="B86" s="26">
        <v>80</v>
      </c>
      <c r="C86" s="26">
        <v>96</v>
      </c>
      <c r="D86" s="26">
        <v>17</v>
      </c>
      <c r="E86" s="26">
        <v>224</v>
      </c>
      <c r="F86" s="26">
        <v>1618</v>
      </c>
      <c r="G86" s="57" t="s">
        <v>136</v>
      </c>
    </row>
    <row r="87" spans="1:7" ht="13.5" customHeight="1">
      <c r="A87" s="60" t="s">
        <v>137</v>
      </c>
      <c r="B87" s="26">
        <v>140</v>
      </c>
      <c r="C87" s="26">
        <v>139</v>
      </c>
      <c r="D87" s="26">
        <v>120</v>
      </c>
      <c r="E87" s="26">
        <v>410</v>
      </c>
      <c r="F87" s="26">
        <v>2753</v>
      </c>
      <c r="G87" s="57" t="s">
        <v>138</v>
      </c>
    </row>
    <row r="88" spans="1:7" ht="13.5" customHeight="1">
      <c r="A88" s="60" t="s">
        <v>139</v>
      </c>
      <c r="B88" s="26">
        <v>268</v>
      </c>
      <c r="C88" s="26">
        <v>119</v>
      </c>
      <c r="D88" s="26">
        <v>313</v>
      </c>
      <c r="E88" s="26">
        <v>778</v>
      </c>
      <c r="F88" s="26">
        <v>1566</v>
      </c>
      <c r="G88" s="57" t="s">
        <v>140</v>
      </c>
    </row>
    <row r="89" spans="1:7" ht="13.5" customHeight="1">
      <c r="A89" s="60" t="s">
        <v>141</v>
      </c>
      <c r="B89" s="26">
        <v>103</v>
      </c>
      <c r="C89" s="26">
        <v>35</v>
      </c>
      <c r="D89" s="26">
        <v>46</v>
      </c>
      <c r="E89" s="26">
        <v>96</v>
      </c>
      <c r="F89" s="26">
        <v>1028</v>
      </c>
      <c r="G89" s="57" t="s">
        <v>142</v>
      </c>
    </row>
    <row r="90" spans="1:7" ht="13.5" customHeight="1">
      <c r="A90" s="60" t="s">
        <v>143</v>
      </c>
      <c r="B90" s="26">
        <v>327</v>
      </c>
      <c r="C90" s="26">
        <v>1393</v>
      </c>
      <c r="D90" s="26">
        <v>121</v>
      </c>
      <c r="E90" s="26">
        <v>1013</v>
      </c>
      <c r="F90" s="26">
        <v>7893</v>
      </c>
      <c r="G90" s="57" t="s">
        <v>144</v>
      </c>
    </row>
    <row r="91" spans="1:7" ht="13.5" customHeight="1">
      <c r="A91" s="60" t="s">
        <v>145</v>
      </c>
      <c r="B91" s="26">
        <v>952</v>
      </c>
      <c r="C91" s="26">
        <v>295</v>
      </c>
      <c r="D91" s="26">
        <v>131</v>
      </c>
      <c r="E91" s="26">
        <v>569</v>
      </c>
      <c r="F91" s="26">
        <v>1568</v>
      </c>
      <c r="G91" s="57" t="s">
        <v>146</v>
      </c>
    </row>
    <row r="92" spans="1:7" ht="13.5" customHeight="1">
      <c r="A92" s="60" t="s">
        <v>147</v>
      </c>
      <c r="B92" s="26">
        <v>368</v>
      </c>
      <c r="C92" s="26">
        <v>388</v>
      </c>
      <c r="D92" s="26">
        <v>48</v>
      </c>
      <c r="E92" s="26">
        <v>936</v>
      </c>
      <c r="F92" s="26">
        <v>3923</v>
      </c>
      <c r="G92" s="57" t="s">
        <v>817</v>
      </c>
    </row>
    <row r="93" spans="1:7" ht="13.5" customHeight="1">
      <c r="A93" s="60" t="s">
        <v>148</v>
      </c>
      <c r="B93" s="26">
        <v>30</v>
      </c>
      <c r="C93" s="26">
        <v>26</v>
      </c>
      <c r="D93" s="26">
        <v>10</v>
      </c>
      <c r="E93" s="26">
        <v>116</v>
      </c>
      <c r="F93" s="26">
        <v>1071</v>
      </c>
      <c r="G93" s="57" t="s">
        <v>149</v>
      </c>
    </row>
    <row r="94" spans="1:7" ht="13.5" customHeight="1">
      <c r="A94" s="33" t="s">
        <v>150</v>
      </c>
      <c r="B94" s="22">
        <f>SUM(B95:B99)</f>
        <v>217</v>
      </c>
      <c r="C94" s="22">
        <f>SUM(C95:C99)</f>
        <v>162</v>
      </c>
      <c r="D94" s="22">
        <f>SUM(D95:D99)</f>
        <v>73</v>
      </c>
      <c r="E94" s="22">
        <f>SUM(E95:E99)</f>
        <v>398</v>
      </c>
      <c r="F94" s="22">
        <f>SUM(F95:F99)</f>
        <v>1553</v>
      </c>
      <c r="G94" s="56" t="s">
        <v>151</v>
      </c>
    </row>
    <row r="95" spans="1:7" ht="13.5" customHeight="1">
      <c r="A95" s="60" t="s">
        <v>152</v>
      </c>
      <c r="B95" s="26">
        <v>39</v>
      </c>
      <c r="C95" s="26">
        <v>14</v>
      </c>
      <c r="D95" s="26">
        <v>26</v>
      </c>
      <c r="E95" s="26">
        <v>138</v>
      </c>
      <c r="F95" s="26">
        <v>467</v>
      </c>
      <c r="G95" s="57" t="s">
        <v>153</v>
      </c>
    </row>
    <row r="96" spans="1:7" ht="13.5" customHeight="1">
      <c r="A96" s="60" t="s">
        <v>154</v>
      </c>
      <c r="B96" s="26">
        <v>33</v>
      </c>
      <c r="C96" s="26">
        <v>33</v>
      </c>
      <c r="D96" s="26">
        <v>0</v>
      </c>
      <c r="E96" s="26">
        <v>2</v>
      </c>
      <c r="F96" s="26">
        <v>78</v>
      </c>
      <c r="G96" s="57" t="s">
        <v>155</v>
      </c>
    </row>
    <row r="97" spans="1:7" ht="13.5" customHeight="1">
      <c r="A97" s="60" t="s">
        <v>156</v>
      </c>
      <c r="B97" s="26">
        <v>34</v>
      </c>
      <c r="C97" s="26">
        <v>42</v>
      </c>
      <c r="D97" s="26">
        <v>19</v>
      </c>
      <c r="E97" s="26">
        <v>195</v>
      </c>
      <c r="F97" s="26">
        <v>382</v>
      </c>
      <c r="G97" s="57" t="s">
        <v>157</v>
      </c>
    </row>
    <row r="98" spans="1:7" ht="13.5" customHeight="1">
      <c r="A98" s="60" t="s">
        <v>158</v>
      </c>
      <c r="B98" s="26">
        <v>92</v>
      </c>
      <c r="C98" s="26">
        <v>70</v>
      </c>
      <c r="D98" s="26">
        <v>1</v>
      </c>
      <c r="E98" s="26">
        <v>30</v>
      </c>
      <c r="F98" s="26">
        <v>317</v>
      </c>
      <c r="G98" s="57" t="s">
        <v>159</v>
      </c>
    </row>
    <row r="99" spans="1:7" ht="13.5" customHeight="1">
      <c r="A99" s="60" t="s">
        <v>160</v>
      </c>
      <c r="B99" s="26">
        <v>19</v>
      </c>
      <c r="C99" s="26">
        <v>3</v>
      </c>
      <c r="D99" s="26">
        <v>27</v>
      </c>
      <c r="E99" s="26">
        <v>33</v>
      </c>
      <c r="F99" s="26">
        <v>309</v>
      </c>
      <c r="G99" s="57" t="s">
        <v>161</v>
      </c>
    </row>
    <row r="100" spans="1:7" ht="13.5" customHeight="1">
      <c r="A100" s="33" t="s">
        <v>162</v>
      </c>
      <c r="B100" s="22">
        <f>SUM(B101:B106)</f>
        <v>248</v>
      </c>
      <c r="C100" s="22">
        <f>SUM(C101:C106)</f>
        <v>196</v>
      </c>
      <c r="D100" s="22">
        <f>SUM(D101:D106)</f>
        <v>27</v>
      </c>
      <c r="E100" s="22">
        <f>SUM(E101:E106)</f>
        <v>379</v>
      </c>
      <c r="F100" s="22">
        <f>SUM(F101:F106)</f>
        <v>2250</v>
      </c>
      <c r="G100" s="59" t="s">
        <v>163</v>
      </c>
    </row>
    <row r="101" spans="1:7" ht="13.5" customHeight="1">
      <c r="A101" s="60" t="s">
        <v>164</v>
      </c>
      <c r="B101" s="26">
        <v>87</v>
      </c>
      <c r="C101" s="26">
        <v>57</v>
      </c>
      <c r="D101" s="26">
        <v>14</v>
      </c>
      <c r="E101" s="26">
        <v>249</v>
      </c>
      <c r="F101" s="26">
        <v>1210</v>
      </c>
      <c r="G101" s="57" t="s">
        <v>165</v>
      </c>
    </row>
    <row r="102" spans="1:7" ht="13.5" customHeight="1">
      <c r="A102" s="60" t="s">
        <v>166</v>
      </c>
      <c r="B102" s="26">
        <v>98</v>
      </c>
      <c r="C102" s="26">
        <v>86</v>
      </c>
      <c r="D102" s="26">
        <v>3</v>
      </c>
      <c r="E102" s="26">
        <v>69</v>
      </c>
      <c r="F102" s="26">
        <v>132</v>
      </c>
      <c r="G102" s="57" t="s">
        <v>167</v>
      </c>
    </row>
    <row r="103" spans="1:7" ht="13.5" customHeight="1">
      <c r="A103" s="60" t="s">
        <v>168</v>
      </c>
      <c r="B103" s="26">
        <v>12</v>
      </c>
      <c r="C103" s="26">
        <v>23</v>
      </c>
      <c r="D103" s="26">
        <v>8</v>
      </c>
      <c r="E103" s="26">
        <v>10</v>
      </c>
      <c r="F103" s="26">
        <v>149</v>
      </c>
      <c r="G103" s="57" t="s">
        <v>169</v>
      </c>
    </row>
    <row r="104" spans="1:7" ht="13.5" customHeight="1">
      <c r="A104" s="60" t="s">
        <v>170</v>
      </c>
      <c r="B104" s="26">
        <v>35</v>
      </c>
      <c r="C104" s="26">
        <v>24</v>
      </c>
      <c r="D104" s="26" t="s">
        <v>221</v>
      </c>
      <c r="E104" s="26">
        <v>9</v>
      </c>
      <c r="F104" s="26">
        <v>325</v>
      </c>
      <c r="G104" s="57" t="s">
        <v>171</v>
      </c>
    </row>
    <row r="105" spans="1:7" ht="13.5" customHeight="1">
      <c r="A105" s="60" t="s">
        <v>172</v>
      </c>
      <c r="B105" s="26" t="s">
        <v>221</v>
      </c>
      <c r="C105" s="26" t="s">
        <v>221</v>
      </c>
      <c r="D105" s="26" t="s">
        <v>221</v>
      </c>
      <c r="E105" s="26">
        <v>19</v>
      </c>
      <c r="F105" s="26">
        <v>16</v>
      </c>
      <c r="G105" s="57" t="s">
        <v>173</v>
      </c>
    </row>
    <row r="106" spans="1:7" ht="13.5" customHeight="1">
      <c r="A106" s="60" t="s">
        <v>174</v>
      </c>
      <c r="B106" s="26">
        <v>16</v>
      </c>
      <c r="C106" s="26">
        <v>6</v>
      </c>
      <c r="D106" s="26">
        <v>2</v>
      </c>
      <c r="E106" s="26">
        <v>23</v>
      </c>
      <c r="F106" s="26">
        <v>418</v>
      </c>
      <c r="G106" s="57" t="s">
        <v>175</v>
      </c>
    </row>
    <row r="107" spans="1:7" ht="13.5" customHeight="1">
      <c r="A107" s="21" t="s">
        <v>176</v>
      </c>
      <c r="B107" s="22">
        <f>SUM(B108:B111)</f>
        <v>274</v>
      </c>
      <c r="C107" s="22">
        <f>SUM(C108:C111)</f>
        <v>49</v>
      </c>
      <c r="D107" s="22">
        <f>SUM(D108:D111)</f>
        <v>49</v>
      </c>
      <c r="E107" s="22">
        <f>SUM(E108:E111)</f>
        <v>382</v>
      </c>
      <c r="F107" s="22">
        <f>SUM(F108:F111)</f>
        <v>1252</v>
      </c>
      <c r="G107" s="59" t="s">
        <v>177</v>
      </c>
    </row>
    <row r="108" spans="1:7" ht="13.5" customHeight="1">
      <c r="A108" s="60" t="s">
        <v>178</v>
      </c>
      <c r="B108" s="26">
        <v>42</v>
      </c>
      <c r="C108" s="26">
        <v>11</v>
      </c>
      <c r="D108" s="26">
        <v>11</v>
      </c>
      <c r="E108" s="26">
        <v>198</v>
      </c>
      <c r="F108" s="26">
        <v>264</v>
      </c>
      <c r="G108" s="57" t="s">
        <v>179</v>
      </c>
    </row>
    <row r="109" spans="1:7" ht="13.5" customHeight="1">
      <c r="A109" s="60" t="s">
        <v>180</v>
      </c>
      <c r="B109" s="26">
        <v>166</v>
      </c>
      <c r="C109" s="26">
        <v>26</v>
      </c>
      <c r="D109" s="26">
        <v>27</v>
      </c>
      <c r="E109" s="26">
        <v>121</v>
      </c>
      <c r="F109" s="26">
        <v>583</v>
      </c>
      <c r="G109" s="57" t="s">
        <v>181</v>
      </c>
    </row>
    <row r="110" spans="1:7" ht="13.5" customHeight="1">
      <c r="A110" s="60" t="s">
        <v>182</v>
      </c>
      <c r="B110" s="26">
        <v>7</v>
      </c>
      <c r="C110" s="26">
        <v>10</v>
      </c>
      <c r="D110" s="26" t="s">
        <v>221</v>
      </c>
      <c r="E110" s="26">
        <v>6</v>
      </c>
      <c r="F110" s="26">
        <v>120</v>
      </c>
      <c r="G110" s="57" t="s">
        <v>183</v>
      </c>
    </row>
    <row r="111" spans="1:7" ht="13.5" customHeight="1">
      <c r="A111" s="60" t="s">
        <v>184</v>
      </c>
      <c r="B111" s="26">
        <v>59</v>
      </c>
      <c r="C111" s="26">
        <v>2</v>
      </c>
      <c r="D111" s="26">
        <v>11</v>
      </c>
      <c r="E111" s="26">
        <v>57</v>
      </c>
      <c r="F111" s="26">
        <v>285</v>
      </c>
      <c r="G111" s="57" t="s">
        <v>185</v>
      </c>
    </row>
    <row r="112" spans="1:7" ht="13.5" customHeight="1">
      <c r="A112" s="32" t="s">
        <v>186</v>
      </c>
      <c r="B112" s="22">
        <f>SUM(B113:B116)</f>
        <v>61</v>
      </c>
      <c r="C112" s="22">
        <f>SUM(C113:C116)</f>
        <v>35</v>
      </c>
      <c r="D112" s="22">
        <f>SUM(D113:D116)</f>
        <v>9</v>
      </c>
      <c r="E112" s="22">
        <f>SUM(E113:E116)</f>
        <v>92</v>
      </c>
      <c r="F112" s="22">
        <f>SUM(F113:F116)</f>
        <v>1240</v>
      </c>
      <c r="G112" s="59" t="s">
        <v>187</v>
      </c>
    </row>
    <row r="113" spans="1:7" ht="13.5" customHeight="1">
      <c r="A113" s="60" t="s">
        <v>188</v>
      </c>
      <c r="B113" s="26" t="s">
        <v>221</v>
      </c>
      <c r="C113" s="26" t="s">
        <v>221</v>
      </c>
      <c r="D113" s="26" t="s">
        <v>221</v>
      </c>
      <c r="E113" s="26">
        <v>1</v>
      </c>
      <c r="F113" s="26">
        <v>1</v>
      </c>
      <c r="G113" s="57" t="s">
        <v>189</v>
      </c>
    </row>
    <row r="114" spans="1:7" ht="13.5" customHeight="1">
      <c r="A114" s="60" t="s">
        <v>190</v>
      </c>
      <c r="B114" s="26">
        <v>4</v>
      </c>
      <c r="C114" s="26" t="s">
        <v>221</v>
      </c>
      <c r="D114" s="26" t="s">
        <v>221</v>
      </c>
      <c r="E114" s="26">
        <v>3</v>
      </c>
      <c r="F114" s="26">
        <v>48</v>
      </c>
      <c r="G114" s="57" t="s">
        <v>191</v>
      </c>
    </row>
    <row r="115" spans="1:7" ht="13.5" customHeight="1">
      <c r="A115" s="60" t="s">
        <v>818</v>
      </c>
      <c r="B115" s="26">
        <v>55</v>
      </c>
      <c r="C115" s="26">
        <v>31</v>
      </c>
      <c r="D115" s="26">
        <v>9</v>
      </c>
      <c r="E115" s="26">
        <v>87</v>
      </c>
      <c r="F115" s="26">
        <v>1062</v>
      </c>
      <c r="G115" s="57" t="s">
        <v>192</v>
      </c>
    </row>
    <row r="116" spans="1:7" ht="13.5" customHeight="1">
      <c r="A116" s="60" t="s">
        <v>193</v>
      </c>
      <c r="B116" s="26">
        <v>2</v>
      </c>
      <c r="C116" s="26">
        <v>4</v>
      </c>
      <c r="D116" s="26" t="s">
        <v>221</v>
      </c>
      <c r="E116" s="26">
        <v>1</v>
      </c>
      <c r="F116" s="26">
        <v>129</v>
      </c>
      <c r="G116" s="57" t="s">
        <v>194</v>
      </c>
    </row>
    <row r="117" spans="1:7" ht="13.5" customHeight="1">
      <c r="A117" s="21" t="s">
        <v>195</v>
      </c>
      <c r="B117" s="22">
        <f>B118+B119</f>
        <v>17</v>
      </c>
      <c r="C117" s="22">
        <f>C118+C119</f>
        <v>38</v>
      </c>
      <c r="D117" s="22">
        <f>D118+D119</f>
        <v>14</v>
      </c>
      <c r="E117" s="22">
        <f>E118+E119</f>
        <v>68</v>
      </c>
      <c r="F117" s="22">
        <f>F118+F119</f>
        <v>172</v>
      </c>
      <c r="G117" s="59" t="s">
        <v>196</v>
      </c>
    </row>
    <row r="118" spans="1:7" ht="13.5" customHeight="1">
      <c r="A118" s="25" t="s">
        <v>197</v>
      </c>
      <c r="B118" s="26" t="s">
        <v>221</v>
      </c>
      <c r="C118" s="26" t="s">
        <v>221</v>
      </c>
      <c r="D118" s="26" t="s">
        <v>221</v>
      </c>
      <c r="E118" s="26" t="s">
        <v>221</v>
      </c>
      <c r="F118" s="26">
        <v>29</v>
      </c>
      <c r="G118" s="62" t="s">
        <v>198</v>
      </c>
    </row>
    <row r="119" spans="1:7" ht="13.5" customHeight="1">
      <c r="A119" s="25" t="s">
        <v>199</v>
      </c>
      <c r="B119" s="26">
        <v>17</v>
      </c>
      <c r="C119" s="26">
        <v>38</v>
      </c>
      <c r="D119" s="26">
        <v>14</v>
      </c>
      <c r="E119" s="26">
        <v>68</v>
      </c>
      <c r="F119" s="26">
        <v>143</v>
      </c>
      <c r="G119" s="57" t="s">
        <v>857</v>
      </c>
    </row>
    <row r="120" spans="1:7" ht="13.5" customHeight="1">
      <c r="A120" s="21" t="s">
        <v>201</v>
      </c>
      <c r="B120" s="22">
        <f>B11+B20+B29+B39+B47+B68+B85+B94+B100+B107+B112+B117</f>
        <v>9037</v>
      </c>
      <c r="C120" s="22">
        <f>C11+C20+C29+C39+C47+C68+C85+C94+C100+C107+C112+C117</f>
        <v>8051</v>
      </c>
      <c r="D120" s="22">
        <f>D11+D20+D29+D39+D47+D68+D85+D94+D100+D107+D112+D117</f>
        <v>2108</v>
      </c>
      <c r="E120" s="22">
        <f>E11+E20+E29+E39+E47+E68+E85+E94+E100+E107+E112+E117</f>
        <v>20308</v>
      </c>
      <c r="F120" s="22">
        <f>F11+F20+F29+F39+F47+F68+F85+F94+F100+F107+F112+F117</f>
        <v>91305</v>
      </c>
      <c r="G120" s="56" t="s">
        <v>202</v>
      </c>
    </row>
    <row r="121" spans="1:7" ht="39.75" customHeight="1">
      <c r="A121" s="80"/>
      <c r="B121" s="22"/>
      <c r="C121" s="22"/>
      <c r="D121" s="22"/>
      <c r="E121" s="22"/>
      <c r="F121" s="22"/>
      <c r="G121" s="81"/>
    </row>
    <row r="122" spans="1:7" ht="11.1" customHeight="1">
      <c r="A122" s="63" t="s">
        <v>225</v>
      </c>
      <c r="B122" s="82"/>
      <c r="C122" s="82"/>
      <c r="D122" s="82"/>
      <c r="E122" s="82"/>
      <c r="F122" s="82"/>
      <c r="G122" s="81"/>
    </row>
    <row r="123" spans="1:7" ht="11.1" customHeight="1">
      <c r="A123" s="63" t="s">
        <v>945</v>
      </c>
      <c r="B123" s="82"/>
      <c r="C123" s="82"/>
      <c r="D123" s="82"/>
      <c r="E123" s="82"/>
      <c r="F123" s="82"/>
      <c r="G123" s="1039" t="s">
        <v>948</v>
      </c>
    </row>
    <row r="124" spans="1:7" ht="11.1" customHeight="1">
      <c r="A124" s="63" t="s">
        <v>946</v>
      </c>
      <c r="B124" s="82"/>
      <c r="C124" s="82"/>
      <c r="D124" s="82"/>
      <c r="E124" s="82"/>
      <c r="F124" s="82"/>
      <c r="G124" s="1039" t="s">
        <v>949</v>
      </c>
    </row>
    <row r="125" spans="1:7" ht="11.1" customHeight="1">
      <c r="A125" s="63" t="s">
        <v>947</v>
      </c>
      <c r="B125" s="82"/>
      <c r="C125" s="82"/>
      <c r="D125" s="82"/>
      <c r="E125" s="82"/>
      <c r="F125" s="82"/>
      <c r="G125" s="1039" t="s">
        <v>963</v>
      </c>
    </row>
    <row r="126" spans="1:7">
      <c r="A126" s="63" t="s">
        <v>742</v>
      </c>
      <c r="B126" s="82"/>
      <c r="C126" s="82"/>
      <c r="D126" s="82"/>
      <c r="E126" s="82"/>
      <c r="F126" s="82"/>
      <c r="G126" s="83" t="s">
        <v>741</v>
      </c>
    </row>
    <row r="127" spans="1:7" ht="11.1" customHeight="1">
      <c r="A127" s="63" t="s">
        <v>736</v>
      </c>
      <c r="B127" s="66"/>
      <c r="C127" s="66"/>
      <c r="D127" s="66"/>
      <c r="E127" s="66"/>
      <c r="F127" s="14"/>
      <c r="G127" s="67" t="s">
        <v>740</v>
      </c>
    </row>
    <row r="128" spans="1:7" ht="14.25">
      <c r="A128" s="84"/>
      <c r="B128" s="39"/>
      <c r="C128" s="39"/>
      <c r="D128" s="39"/>
      <c r="E128" s="39"/>
      <c r="F128" s="39"/>
      <c r="G128" s="85"/>
    </row>
    <row r="129" spans="1:7" ht="14.25">
      <c r="A129" s="84"/>
      <c r="B129" s="39"/>
      <c r="C129" s="39"/>
      <c r="D129" s="39"/>
      <c r="E129" s="39"/>
      <c r="F129" s="39"/>
      <c r="G129" s="85"/>
    </row>
    <row r="133" spans="1:7" ht="14.25">
      <c r="A133" s="1095"/>
      <c r="B133" s="1095"/>
      <c r="C133" s="1095"/>
      <c r="D133" s="1095"/>
      <c r="E133" s="1095"/>
      <c r="F133" s="1095"/>
      <c r="G133" s="1095"/>
    </row>
    <row r="134" spans="1:7">
      <c r="A134" s="54"/>
      <c r="B134" s="24"/>
      <c r="C134" s="24"/>
    </row>
    <row r="135" spans="1:7">
      <c r="A135" s="54"/>
      <c r="B135" s="24"/>
      <c r="C135" s="24"/>
      <c r="D135" s="24"/>
    </row>
    <row r="136" spans="1:7">
      <c r="A136" s="54"/>
      <c r="B136" s="24"/>
      <c r="C136" s="24"/>
      <c r="D136" s="24"/>
    </row>
    <row r="137" spans="1:7">
      <c r="A137" s="54"/>
      <c r="B137" s="24"/>
      <c r="C137" s="24"/>
      <c r="D137" s="24"/>
      <c r="E137" s="24"/>
      <c r="F137" s="24"/>
      <c r="G137" s="24"/>
    </row>
    <row r="138" spans="1:7">
      <c r="A138" s="54"/>
      <c r="B138" s="24"/>
      <c r="C138" s="24"/>
      <c r="D138" s="24"/>
      <c r="E138" s="24"/>
      <c r="F138" s="24"/>
      <c r="G138" s="24"/>
    </row>
    <row r="139" spans="1:7">
      <c r="A139" s="54"/>
      <c r="B139" s="24"/>
      <c r="C139" s="24"/>
      <c r="D139" s="24"/>
      <c r="E139" s="24"/>
      <c r="F139" s="24"/>
      <c r="G139" s="24"/>
    </row>
    <row r="140" spans="1:7">
      <c r="A140" s="54"/>
      <c r="B140" s="24"/>
      <c r="C140" s="24"/>
      <c r="D140" s="24"/>
      <c r="E140" s="24"/>
      <c r="F140" s="24"/>
      <c r="G140" s="24"/>
    </row>
    <row r="141" spans="1:7">
      <c r="A141" s="54"/>
      <c r="B141" s="24"/>
      <c r="C141" s="24"/>
      <c r="D141" s="24"/>
      <c r="E141" s="24"/>
      <c r="F141" s="24"/>
      <c r="G141" s="24"/>
    </row>
    <row r="142" spans="1:7">
      <c r="A142" s="54"/>
      <c r="B142" s="24"/>
      <c r="C142" s="24"/>
      <c r="D142" s="24"/>
      <c r="E142" s="24"/>
      <c r="F142" s="24"/>
      <c r="G142" s="24"/>
    </row>
    <row r="143" spans="1:7">
      <c r="A143" s="54"/>
      <c r="B143" s="24"/>
      <c r="C143" s="24"/>
      <c r="D143" s="24"/>
      <c r="E143" s="24"/>
      <c r="F143" s="24"/>
      <c r="G143" s="24"/>
    </row>
    <row r="144" spans="1:7">
      <c r="A144" s="54"/>
      <c r="B144" s="24"/>
      <c r="C144" s="24"/>
      <c r="D144" s="24"/>
      <c r="E144" s="24"/>
      <c r="F144" s="24"/>
      <c r="G144" s="24"/>
    </row>
    <row r="145" spans="1:59">
      <c r="A145" s="54"/>
      <c r="B145" s="24"/>
      <c r="C145" s="24"/>
      <c r="D145" s="24"/>
      <c r="E145" s="24"/>
      <c r="F145" s="24"/>
      <c r="G145" s="24"/>
    </row>
    <row r="146" spans="1:59">
      <c r="A146" s="54"/>
      <c r="B146" s="24"/>
      <c r="C146" s="24"/>
      <c r="D146" s="24"/>
      <c r="E146" s="24"/>
      <c r="F146" s="24"/>
      <c r="G146" s="24"/>
    </row>
    <row r="147" spans="1:59">
      <c r="A147" s="54"/>
      <c r="B147" s="24"/>
      <c r="C147" s="24"/>
      <c r="D147" s="24"/>
      <c r="E147" s="24"/>
      <c r="F147" s="24"/>
      <c r="G147" s="24"/>
    </row>
    <row r="148" spans="1:59">
      <c r="A148" s="54"/>
      <c r="B148" s="24"/>
      <c r="C148" s="24"/>
      <c r="D148" s="24"/>
      <c r="E148" s="24"/>
      <c r="F148" s="24"/>
      <c r="G148" s="24"/>
    </row>
    <row r="149" spans="1:59">
      <c r="A149" s="54"/>
      <c r="B149" s="24"/>
      <c r="C149" s="24"/>
      <c r="D149" s="24"/>
      <c r="E149" s="24"/>
      <c r="F149" s="24"/>
      <c r="G149" s="24"/>
    </row>
    <row r="150" spans="1:59">
      <c r="A150" s="24"/>
      <c r="B150" s="24"/>
      <c r="C150" s="24"/>
      <c r="D150" s="24"/>
      <c r="E150" s="24"/>
      <c r="F150" s="24"/>
      <c r="G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</row>
    <row r="151" spans="1:59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</row>
    <row r="152" spans="1:59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</row>
    <row r="153" spans="1:59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</row>
    <row r="154" spans="1:59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</row>
    <row r="155" spans="1:59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</row>
    <row r="156" spans="1:59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</row>
    <row r="157" spans="1:59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</row>
    <row r="158" spans="1:59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</row>
    <row r="159" spans="1:59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</row>
    <row r="160" spans="1:59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</row>
    <row r="161" spans="1:59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</row>
    <row r="162" spans="1:59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</row>
    <row r="163" spans="1:59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</row>
    <row r="164" spans="1:59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</row>
    <row r="165" spans="1:59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</row>
    <row r="166" spans="1:59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</row>
    <row r="167" spans="1:59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</row>
    <row r="168" spans="1:59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</row>
    <row r="169" spans="1:59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</row>
    <row r="170" spans="1:59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</row>
    <row r="171" spans="1:59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</row>
    <row r="172" spans="1:59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</row>
    <row r="173" spans="1:59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</row>
    <row r="174" spans="1:59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</row>
    <row r="175" spans="1:59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</row>
    <row r="176" spans="1:59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</row>
    <row r="177" spans="1:59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</row>
    <row r="178" spans="1:59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</row>
    <row r="179" spans="1:59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</row>
    <row r="180" spans="1:59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</row>
    <row r="181" spans="1:59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</row>
    <row r="182" spans="1:59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</row>
    <row r="183" spans="1:59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</row>
    <row r="184" spans="1:59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</row>
    <row r="185" spans="1:59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</row>
    <row r="186" spans="1:59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</row>
    <row r="187" spans="1:59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</row>
    <row r="188" spans="1:59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</row>
    <row r="189" spans="1:59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</row>
    <row r="190" spans="1:59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</row>
    <row r="191" spans="1:59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</row>
    <row r="192" spans="1:59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</row>
    <row r="193" spans="1:59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</row>
    <row r="194" spans="1:59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</row>
    <row r="195" spans="1:59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</row>
    <row r="196" spans="1:59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</row>
    <row r="197" spans="1:59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</row>
    <row r="198" spans="1:59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</row>
    <row r="199" spans="1:59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</row>
    <row r="200" spans="1:59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</row>
    <row r="201" spans="1:59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</row>
    <row r="202" spans="1:59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</row>
    <row r="203" spans="1:59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</row>
    <row r="204" spans="1:59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</row>
    <row r="205" spans="1:59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</row>
    <row r="206" spans="1:59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</row>
    <row r="207" spans="1:59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</row>
    <row r="208" spans="1:59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</row>
    <row r="209" spans="1:59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</row>
    <row r="210" spans="1:59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</row>
    <row r="211" spans="1:59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</row>
    <row r="212" spans="1:59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</row>
    <row r="213" spans="1:59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</row>
    <row r="214" spans="1:59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</row>
    <row r="215" spans="1:59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</row>
    <row r="216" spans="1:59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</row>
    <row r="217" spans="1:59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</row>
    <row r="218" spans="1:59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</row>
    <row r="219" spans="1:59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</row>
    <row r="220" spans="1:59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</row>
    <row r="221" spans="1:59">
      <c r="A221" s="24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</row>
    <row r="222" spans="1:59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</row>
    <row r="223" spans="1:59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</row>
    <row r="224" spans="1:59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</row>
    <row r="225" spans="1:59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</row>
    <row r="226" spans="1:59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</row>
    <row r="227" spans="1:59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  <c r="AK227" s="24"/>
      <c r="AL227" s="24"/>
      <c r="AM227" s="24"/>
      <c r="AN227" s="24"/>
      <c r="AO227" s="24"/>
      <c r="AP227" s="24"/>
      <c r="AQ227" s="24"/>
      <c r="AR227" s="24"/>
      <c r="AS227" s="24"/>
      <c r="AT227" s="24"/>
      <c r="AU227" s="24"/>
      <c r="AV227" s="24"/>
      <c r="AW227" s="24"/>
      <c r="AX227" s="24"/>
      <c r="AY227" s="24"/>
      <c r="AZ227" s="24"/>
      <c r="BA227" s="24"/>
      <c r="BB227" s="24"/>
      <c r="BC227" s="24"/>
      <c r="BD227" s="24"/>
      <c r="BE227" s="24"/>
      <c r="BF227" s="24"/>
      <c r="BG227" s="24"/>
    </row>
    <row r="228" spans="1:59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  <c r="AK228" s="24"/>
      <c r="AL228" s="24"/>
      <c r="AM228" s="24"/>
      <c r="AN228" s="24"/>
      <c r="AO228" s="24"/>
      <c r="AP228" s="24"/>
      <c r="AQ228" s="24"/>
      <c r="AR228" s="24"/>
      <c r="AS228" s="24"/>
      <c r="AT228" s="24"/>
      <c r="AU228" s="24"/>
      <c r="AV228" s="24"/>
      <c r="AW228" s="24"/>
      <c r="AX228" s="24"/>
      <c r="AY228" s="24"/>
      <c r="AZ228" s="24"/>
      <c r="BA228" s="24"/>
      <c r="BB228" s="24"/>
      <c r="BC228" s="24"/>
      <c r="BD228" s="24"/>
      <c r="BE228" s="24"/>
      <c r="BF228" s="24"/>
      <c r="BG228" s="24"/>
    </row>
    <row r="229" spans="1:59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  <c r="AK229" s="24"/>
      <c r="AL229" s="24"/>
      <c r="AM229" s="24"/>
      <c r="AN229" s="24"/>
      <c r="AO229" s="24"/>
      <c r="AP229" s="24"/>
      <c r="AQ229" s="24"/>
      <c r="AR229" s="24"/>
      <c r="AS229" s="24"/>
      <c r="AT229" s="24"/>
      <c r="AU229" s="24"/>
      <c r="AV229" s="24"/>
      <c r="AW229" s="24"/>
      <c r="AX229" s="24"/>
      <c r="AY229" s="24"/>
      <c r="AZ229" s="24"/>
      <c r="BA229" s="24"/>
      <c r="BB229" s="24"/>
      <c r="BC229" s="24"/>
      <c r="BD229" s="24"/>
      <c r="BE229" s="24"/>
      <c r="BF229" s="24"/>
      <c r="BG229" s="24"/>
    </row>
    <row r="230" spans="1:59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  <c r="AK230" s="24"/>
      <c r="AL230" s="24"/>
      <c r="AM230" s="24"/>
      <c r="AN230" s="24"/>
      <c r="AO230" s="24"/>
      <c r="AP230" s="24"/>
      <c r="AQ230" s="24"/>
      <c r="AR230" s="24"/>
      <c r="AS230" s="24"/>
      <c r="AT230" s="24"/>
      <c r="AU230" s="24"/>
      <c r="AV230" s="24"/>
      <c r="AW230" s="24"/>
      <c r="AX230" s="24"/>
      <c r="AY230" s="24"/>
      <c r="AZ230" s="24"/>
      <c r="BA230" s="24"/>
      <c r="BB230" s="24"/>
      <c r="BC230" s="24"/>
      <c r="BD230" s="24"/>
      <c r="BE230" s="24"/>
      <c r="BF230" s="24"/>
      <c r="BG230" s="24"/>
    </row>
    <row r="231" spans="1:59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  <c r="AK231" s="24"/>
      <c r="AL231" s="24"/>
      <c r="AM231" s="24"/>
      <c r="AN231" s="24"/>
      <c r="AO231" s="24"/>
      <c r="AP231" s="24"/>
      <c r="AQ231" s="24"/>
      <c r="AR231" s="24"/>
      <c r="AS231" s="24"/>
      <c r="AT231" s="24"/>
      <c r="AU231" s="24"/>
      <c r="AV231" s="24"/>
      <c r="AW231" s="24"/>
      <c r="AX231" s="24"/>
      <c r="AY231" s="24"/>
      <c r="AZ231" s="24"/>
      <c r="BA231" s="24"/>
      <c r="BB231" s="24"/>
      <c r="BC231" s="24"/>
      <c r="BD231" s="24"/>
      <c r="BE231" s="24"/>
      <c r="BF231" s="24"/>
      <c r="BG231" s="24"/>
    </row>
    <row r="232" spans="1:59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F232" s="24"/>
      <c r="AG232" s="24"/>
      <c r="AH232" s="24"/>
      <c r="AI232" s="24"/>
      <c r="AJ232" s="24"/>
      <c r="AK232" s="24"/>
      <c r="AL232" s="24"/>
      <c r="AM232" s="24"/>
      <c r="AN232" s="24"/>
      <c r="AO232" s="24"/>
      <c r="AP232" s="24"/>
      <c r="AQ232" s="24"/>
      <c r="AR232" s="24"/>
      <c r="AS232" s="24"/>
      <c r="AT232" s="24"/>
      <c r="AU232" s="24"/>
      <c r="AV232" s="24"/>
      <c r="AW232" s="24"/>
      <c r="AX232" s="24"/>
      <c r="AY232" s="24"/>
      <c r="AZ232" s="24"/>
      <c r="BA232" s="24"/>
      <c r="BB232" s="24"/>
      <c r="BC232" s="24"/>
      <c r="BD232" s="24"/>
      <c r="BE232" s="24"/>
      <c r="BF232" s="24"/>
      <c r="BG232" s="24"/>
    </row>
    <row r="233" spans="1:59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4"/>
      <c r="AG233" s="24"/>
      <c r="AH233" s="24"/>
      <c r="AI233" s="24"/>
      <c r="AJ233" s="24"/>
      <c r="AK233" s="24"/>
      <c r="AL233" s="24"/>
      <c r="AM233" s="24"/>
      <c r="AN233" s="24"/>
      <c r="AO233" s="24"/>
      <c r="AP233" s="24"/>
      <c r="AQ233" s="24"/>
      <c r="AR233" s="24"/>
      <c r="AS233" s="24"/>
      <c r="AT233" s="24"/>
      <c r="AU233" s="24"/>
      <c r="AV233" s="24"/>
      <c r="AW233" s="24"/>
      <c r="AX233" s="24"/>
      <c r="AY233" s="24"/>
      <c r="AZ233" s="24"/>
      <c r="BA233" s="24"/>
      <c r="BB233" s="24"/>
      <c r="BC233" s="24"/>
      <c r="BD233" s="24"/>
      <c r="BE233" s="24"/>
      <c r="BF233" s="24"/>
      <c r="BG233" s="24"/>
    </row>
    <row r="234" spans="1:59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4"/>
      <c r="AG234" s="24"/>
      <c r="AH234" s="24"/>
      <c r="AI234" s="24"/>
      <c r="AJ234" s="24"/>
      <c r="AK234" s="24"/>
      <c r="AL234" s="24"/>
      <c r="AM234" s="24"/>
      <c r="AN234" s="24"/>
      <c r="AO234" s="24"/>
      <c r="AP234" s="24"/>
      <c r="AQ234" s="24"/>
      <c r="AR234" s="24"/>
      <c r="AS234" s="24"/>
      <c r="AT234" s="24"/>
      <c r="AU234" s="24"/>
      <c r="AV234" s="24"/>
      <c r="AW234" s="24"/>
      <c r="AX234" s="24"/>
      <c r="AY234" s="24"/>
      <c r="AZ234" s="24"/>
      <c r="BA234" s="24"/>
      <c r="BB234" s="24"/>
      <c r="BC234" s="24"/>
      <c r="BD234" s="24"/>
      <c r="BE234" s="24"/>
      <c r="BF234" s="24"/>
      <c r="BG234" s="24"/>
    </row>
    <row r="235" spans="1:59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  <c r="AG235" s="24"/>
      <c r="AH235" s="24"/>
      <c r="AI235" s="24"/>
      <c r="AJ235" s="24"/>
      <c r="AK235" s="24"/>
      <c r="AL235" s="24"/>
      <c r="AM235" s="24"/>
      <c r="AN235" s="24"/>
      <c r="AO235" s="24"/>
      <c r="AP235" s="24"/>
      <c r="AQ235" s="24"/>
      <c r="AR235" s="24"/>
      <c r="AS235" s="24"/>
      <c r="AT235" s="24"/>
      <c r="AU235" s="24"/>
      <c r="AV235" s="24"/>
      <c r="AW235" s="24"/>
      <c r="AX235" s="24"/>
      <c r="AY235" s="24"/>
      <c r="AZ235" s="24"/>
      <c r="BA235" s="24"/>
      <c r="BB235" s="24"/>
      <c r="BC235" s="24"/>
      <c r="BD235" s="24"/>
      <c r="BE235" s="24"/>
      <c r="BF235" s="24"/>
      <c r="BG235" s="24"/>
    </row>
    <row r="236" spans="1:59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  <c r="AK236" s="24"/>
      <c r="AL236" s="24"/>
      <c r="AM236" s="24"/>
      <c r="AN236" s="24"/>
      <c r="AO236" s="24"/>
      <c r="AP236" s="24"/>
      <c r="AQ236" s="24"/>
      <c r="AR236" s="24"/>
      <c r="AS236" s="24"/>
      <c r="AT236" s="24"/>
      <c r="AU236" s="24"/>
      <c r="AV236" s="24"/>
      <c r="AW236" s="24"/>
      <c r="AX236" s="24"/>
      <c r="AY236" s="24"/>
      <c r="AZ236" s="24"/>
      <c r="BA236" s="24"/>
      <c r="BB236" s="24"/>
      <c r="BC236" s="24"/>
      <c r="BD236" s="24"/>
      <c r="BE236" s="24"/>
      <c r="BF236" s="24"/>
      <c r="BG236" s="24"/>
    </row>
    <row r="237" spans="1:59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  <c r="AG237" s="24"/>
      <c r="AH237" s="24"/>
      <c r="AI237" s="24"/>
      <c r="AJ237" s="24"/>
      <c r="AK237" s="24"/>
      <c r="AL237" s="24"/>
      <c r="AM237" s="24"/>
      <c r="AN237" s="24"/>
      <c r="AO237" s="24"/>
      <c r="AP237" s="24"/>
      <c r="AQ237" s="24"/>
      <c r="AR237" s="24"/>
      <c r="AS237" s="24"/>
      <c r="AT237" s="24"/>
      <c r="AU237" s="24"/>
      <c r="AV237" s="24"/>
      <c r="AW237" s="24"/>
      <c r="AX237" s="24"/>
      <c r="AY237" s="24"/>
      <c r="AZ237" s="24"/>
      <c r="BA237" s="24"/>
      <c r="BB237" s="24"/>
      <c r="BC237" s="24"/>
      <c r="BD237" s="24"/>
      <c r="BE237" s="24"/>
      <c r="BF237" s="24"/>
      <c r="BG237" s="24"/>
    </row>
    <row r="238" spans="1:59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4"/>
      <c r="AG238" s="24"/>
      <c r="AH238" s="24"/>
      <c r="AI238" s="24"/>
      <c r="AJ238" s="24"/>
      <c r="AK238" s="24"/>
      <c r="AL238" s="24"/>
      <c r="AM238" s="24"/>
      <c r="AN238" s="24"/>
      <c r="AO238" s="24"/>
      <c r="AP238" s="24"/>
      <c r="AQ238" s="24"/>
      <c r="AR238" s="24"/>
      <c r="AS238" s="24"/>
      <c r="AT238" s="24"/>
      <c r="AU238" s="24"/>
      <c r="AV238" s="24"/>
      <c r="AW238" s="24"/>
      <c r="AX238" s="24"/>
      <c r="AY238" s="24"/>
      <c r="AZ238" s="24"/>
      <c r="BA238" s="24"/>
      <c r="BB238" s="24"/>
      <c r="BC238" s="24"/>
      <c r="BD238" s="24"/>
      <c r="BE238" s="24"/>
      <c r="BF238" s="24"/>
      <c r="BG238" s="24"/>
    </row>
    <row r="239" spans="1:59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4"/>
      <c r="AK239" s="24"/>
      <c r="AL239" s="24"/>
      <c r="AM239" s="24"/>
      <c r="AN239" s="24"/>
      <c r="AO239" s="24"/>
      <c r="AP239" s="24"/>
      <c r="AQ239" s="24"/>
      <c r="AR239" s="24"/>
      <c r="AS239" s="24"/>
      <c r="AT239" s="24"/>
      <c r="AU239" s="24"/>
      <c r="AV239" s="24"/>
      <c r="AW239" s="24"/>
      <c r="AX239" s="24"/>
      <c r="AY239" s="24"/>
      <c r="AZ239" s="24"/>
      <c r="BA239" s="24"/>
      <c r="BB239" s="24"/>
      <c r="BC239" s="24"/>
      <c r="BD239" s="24"/>
      <c r="BE239" s="24"/>
      <c r="BF239" s="24"/>
      <c r="BG239" s="24"/>
    </row>
    <row r="240" spans="1:59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4"/>
      <c r="AG240" s="24"/>
      <c r="AH240" s="24"/>
      <c r="AI240" s="24"/>
      <c r="AJ240" s="24"/>
      <c r="AK240" s="24"/>
      <c r="AL240" s="24"/>
      <c r="AM240" s="24"/>
      <c r="AN240" s="24"/>
      <c r="AO240" s="24"/>
      <c r="AP240" s="24"/>
      <c r="AQ240" s="24"/>
      <c r="AR240" s="24"/>
      <c r="AS240" s="24"/>
      <c r="AT240" s="24"/>
      <c r="AU240" s="24"/>
      <c r="AV240" s="24"/>
      <c r="AW240" s="24"/>
      <c r="AX240" s="24"/>
      <c r="AY240" s="24"/>
      <c r="AZ240" s="24"/>
      <c r="BA240" s="24"/>
      <c r="BB240" s="24"/>
      <c r="BC240" s="24"/>
      <c r="BD240" s="24"/>
      <c r="BE240" s="24"/>
      <c r="BF240" s="24"/>
      <c r="BG240" s="24"/>
    </row>
    <row r="241" spans="1:59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4"/>
      <c r="AK241" s="24"/>
      <c r="AL241" s="24"/>
      <c r="AM241" s="24"/>
      <c r="AN241" s="24"/>
      <c r="AO241" s="24"/>
      <c r="AP241" s="24"/>
      <c r="AQ241" s="24"/>
      <c r="AR241" s="24"/>
      <c r="AS241" s="24"/>
      <c r="AT241" s="24"/>
      <c r="AU241" s="24"/>
      <c r="AV241" s="24"/>
      <c r="AW241" s="24"/>
      <c r="AX241" s="24"/>
      <c r="AY241" s="24"/>
      <c r="AZ241" s="24"/>
      <c r="BA241" s="24"/>
      <c r="BB241" s="24"/>
      <c r="BC241" s="24"/>
      <c r="BD241" s="24"/>
      <c r="BE241" s="24"/>
      <c r="BF241" s="24"/>
      <c r="BG241" s="24"/>
    </row>
    <row r="242" spans="1:59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  <c r="AG242" s="24"/>
      <c r="AH242" s="24"/>
      <c r="AI242" s="24"/>
      <c r="AJ242" s="24"/>
      <c r="AK242" s="24"/>
      <c r="AL242" s="24"/>
      <c r="AM242" s="24"/>
      <c r="AN242" s="24"/>
      <c r="AO242" s="24"/>
      <c r="AP242" s="24"/>
      <c r="AQ242" s="24"/>
      <c r="AR242" s="24"/>
      <c r="AS242" s="24"/>
      <c r="AT242" s="24"/>
      <c r="AU242" s="24"/>
      <c r="AV242" s="24"/>
      <c r="AW242" s="24"/>
      <c r="AX242" s="24"/>
      <c r="AY242" s="24"/>
      <c r="AZ242" s="24"/>
      <c r="BA242" s="24"/>
      <c r="BB242" s="24"/>
      <c r="BC242" s="24"/>
      <c r="BD242" s="24"/>
      <c r="BE242" s="24"/>
      <c r="BF242" s="24"/>
      <c r="BG242" s="24"/>
    </row>
    <row r="243" spans="1:59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  <c r="AK243" s="24"/>
      <c r="AL243" s="24"/>
      <c r="AM243" s="24"/>
      <c r="AN243" s="24"/>
      <c r="AO243" s="24"/>
      <c r="AP243" s="24"/>
      <c r="AQ243" s="24"/>
      <c r="AR243" s="24"/>
      <c r="AS243" s="24"/>
      <c r="AT243" s="24"/>
      <c r="AU243" s="24"/>
      <c r="AV243" s="24"/>
      <c r="AW243" s="24"/>
      <c r="AX243" s="24"/>
      <c r="AY243" s="24"/>
      <c r="AZ243" s="24"/>
      <c r="BA243" s="24"/>
      <c r="BB243" s="24"/>
      <c r="BC243" s="24"/>
      <c r="BD243" s="24"/>
      <c r="BE243" s="24"/>
      <c r="BF243" s="24"/>
      <c r="BG243" s="24"/>
    </row>
    <row r="244" spans="1:59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F244" s="24"/>
      <c r="AG244" s="24"/>
      <c r="AH244" s="24"/>
      <c r="AI244" s="24"/>
      <c r="AJ244" s="24"/>
      <c r="AK244" s="24"/>
      <c r="AL244" s="24"/>
      <c r="AM244" s="24"/>
      <c r="AN244" s="24"/>
      <c r="AO244" s="24"/>
      <c r="AP244" s="24"/>
      <c r="AQ244" s="24"/>
      <c r="AR244" s="24"/>
      <c r="AS244" s="24"/>
      <c r="AT244" s="24"/>
      <c r="AU244" s="24"/>
      <c r="AV244" s="24"/>
      <c r="AW244" s="24"/>
      <c r="AX244" s="24"/>
      <c r="AY244" s="24"/>
      <c r="AZ244" s="24"/>
      <c r="BA244" s="24"/>
      <c r="BB244" s="24"/>
      <c r="BC244" s="24"/>
      <c r="BD244" s="24"/>
      <c r="BE244" s="24"/>
      <c r="BF244" s="24"/>
      <c r="BG244" s="24"/>
    </row>
    <row r="245" spans="1:59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4"/>
      <c r="AG245" s="24"/>
      <c r="AH245" s="24"/>
      <c r="AI245" s="24"/>
      <c r="AJ245" s="24"/>
      <c r="AK245" s="24"/>
      <c r="AL245" s="24"/>
      <c r="AM245" s="24"/>
      <c r="AN245" s="24"/>
      <c r="AO245" s="24"/>
      <c r="AP245" s="24"/>
      <c r="AQ245" s="24"/>
      <c r="AR245" s="24"/>
      <c r="AS245" s="24"/>
      <c r="AT245" s="24"/>
      <c r="AU245" s="24"/>
      <c r="AV245" s="24"/>
      <c r="AW245" s="24"/>
      <c r="AX245" s="24"/>
      <c r="AY245" s="24"/>
      <c r="AZ245" s="24"/>
      <c r="BA245" s="24"/>
      <c r="BB245" s="24"/>
      <c r="BC245" s="24"/>
      <c r="BD245" s="24"/>
      <c r="BE245" s="24"/>
      <c r="BF245" s="24"/>
      <c r="BG245" s="24"/>
    </row>
    <row r="246" spans="1:59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  <c r="AG246" s="24"/>
      <c r="AH246" s="24"/>
      <c r="AI246" s="24"/>
      <c r="AJ246" s="24"/>
      <c r="AK246" s="24"/>
      <c r="AL246" s="24"/>
      <c r="AM246" s="24"/>
      <c r="AN246" s="24"/>
      <c r="AO246" s="24"/>
      <c r="AP246" s="24"/>
      <c r="AQ246" s="24"/>
      <c r="AR246" s="24"/>
      <c r="AS246" s="24"/>
      <c r="AT246" s="24"/>
      <c r="AU246" s="24"/>
      <c r="AV246" s="24"/>
      <c r="AW246" s="24"/>
      <c r="AX246" s="24"/>
      <c r="AY246" s="24"/>
      <c r="AZ246" s="24"/>
      <c r="BA246" s="24"/>
      <c r="BB246" s="24"/>
      <c r="BC246" s="24"/>
      <c r="BD246" s="24"/>
      <c r="BE246" s="24"/>
      <c r="BF246" s="24"/>
      <c r="BG246" s="24"/>
    </row>
    <row r="247" spans="1:59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F247" s="24"/>
      <c r="AG247" s="24"/>
      <c r="AH247" s="24"/>
      <c r="AI247" s="24"/>
      <c r="AJ247" s="24"/>
      <c r="AK247" s="24"/>
      <c r="AL247" s="24"/>
      <c r="AM247" s="24"/>
      <c r="AN247" s="24"/>
      <c r="AO247" s="24"/>
      <c r="AP247" s="24"/>
      <c r="AQ247" s="24"/>
      <c r="AR247" s="24"/>
      <c r="AS247" s="24"/>
      <c r="AT247" s="24"/>
      <c r="AU247" s="24"/>
      <c r="AV247" s="24"/>
      <c r="AW247" s="24"/>
      <c r="AX247" s="24"/>
      <c r="AY247" s="24"/>
      <c r="AZ247" s="24"/>
      <c r="BA247" s="24"/>
      <c r="BB247" s="24"/>
      <c r="BC247" s="24"/>
      <c r="BD247" s="24"/>
      <c r="BE247" s="24"/>
      <c r="BF247" s="24"/>
      <c r="BG247" s="24"/>
    </row>
    <row r="248" spans="1:59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4"/>
      <c r="AG248" s="24"/>
      <c r="AH248" s="24"/>
      <c r="AI248" s="24"/>
      <c r="AJ248" s="24"/>
      <c r="AK248" s="24"/>
      <c r="AL248" s="24"/>
      <c r="AM248" s="24"/>
      <c r="AN248" s="24"/>
      <c r="AO248" s="24"/>
      <c r="AP248" s="24"/>
      <c r="AQ248" s="24"/>
      <c r="AR248" s="24"/>
      <c r="AS248" s="24"/>
      <c r="AT248" s="24"/>
      <c r="AU248" s="24"/>
      <c r="AV248" s="24"/>
      <c r="AW248" s="24"/>
      <c r="AX248" s="24"/>
      <c r="AY248" s="24"/>
      <c r="AZ248" s="24"/>
      <c r="BA248" s="24"/>
      <c r="BB248" s="24"/>
      <c r="BC248" s="24"/>
      <c r="BD248" s="24"/>
      <c r="BE248" s="24"/>
      <c r="BF248" s="24"/>
      <c r="BG248" s="24"/>
    </row>
    <row r="249" spans="1:59">
      <c r="A249" s="24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F249" s="24"/>
      <c r="AG249" s="24"/>
      <c r="AH249" s="24"/>
      <c r="AI249" s="24"/>
      <c r="AJ249" s="24"/>
      <c r="AK249" s="24"/>
      <c r="AL249" s="24"/>
      <c r="AM249" s="24"/>
      <c r="AN249" s="24"/>
      <c r="AO249" s="24"/>
      <c r="AP249" s="24"/>
      <c r="AQ249" s="24"/>
      <c r="AR249" s="24"/>
      <c r="AS249" s="24"/>
      <c r="AT249" s="24"/>
      <c r="AU249" s="24"/>
      <c r="AV249" s="24"/>
      <c r="AW249" s="24"/>
      <c r="AX249" s="24"/>
      <c r="AY249" s="24"/>
      <c r="AZ249" s="24"/>
      <c r="BA249" s="24"/>
      <c r="BB249" s="24"/>
      <c r="BC249" s="24"/>
      <c r="BD249" s="24"/>
      <c r="BE249" s="24"/>
      <c r="BF249" s="24"/>
      <c r="BG249" s="24"/>
    </row>
    <row r="250" spans="1:59">
      <c r="A250" s="24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4"/>
      <c r="AG250" s="24"/>
      <c r="AH250" s="24"/>
      <c r="AI250" s="24"/>
      <c r="AJ250" s="24"/>
      <c r="AK250" s="24"/>
      <c r="AL250" s="24"/>
      <c r="AM250" s="24"/>
      <c r="AN250" s="24"/>
      <c r="AO250" s="24"/>
      <c r="AP250" s="24"/>
      <c r="AQ250" s="24"/>
      <c r="AR250" s="24"/>
      <c r="AS250" s="24"/>
      <c r="AT250" s="24"/>
      <c r="AU250" s="24"/>
      <c r="AV250" s="24"/>
      <c r="AW250" s="24"/>
      <c r="AX250" s="24"/>
      <c r="AY250" s="24"/>
      <c r="AZ250" s="24"/>
      <c r="BA250" s="24"/>
      <c r="BB250" s="24"/>
      <c r="BC250" s="24"/>
      <c r="BD250" s="24"/>
      <c r="BE250" s="24"/>
      <c r="BF250" s="24"/>
      <c r="BG250" s="24"/>
    </row>
    <row r="251" spans="1:59">
      <c r="A251" s="24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4"/>
      <c r="AG251" s="24"/>
      <c r="AH251" s="24"/>
      <c r="AI251" s="24"/>
      <c r="AJ251" s="24"/>
      <c r="AK251" s="24"/>
      <c r="AL251" s="24"/>
      <c r="AM251" s="24"/>
      <c r="AN251" s="24"/>
      <c r="AO251" s="24"/>
      <c r="AP251" s="24"/>
      <c r="AQ251" s="24"/>
      <c r="AR251" s="24"/>
      <c r="AS251" s="24"/>
      <c r="AT251" s="24"/>
      <c r="AU251" s="24"/>
      <c r="AV251" s="24"/>
      <c r="AW251" s="24"/>
      <c r="AX251" s="24"/>
      <c r="AY251" s="24"/>
      <c r="AZ251" s="24"/>
      <c r="BA251" s="24"/>
      <c r="BB251" s="24"/>
      <c r="BC251" s="24"/>
      <c r="BD251" s="24"/>
      <c r="BE251" s="24"/>
      <c r="BF251" s="24"/>
      <c r="BG251" s="24"/>
    </row>
    <row r="252" spans="1:59">
      <c r="A252" s="24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F252" s="24"/>
      <c r="AG252" s="24"/>
      <c r="AH252" s="24"/>
      <c r="AI252" s="24"/>
      <c r="AJ252" s="24"/>
      <c r="AK252" s="24"/>
      <c r="AL252" s="24"/>
      <c r="AM252" s="24"/>
      <c r="AN252" s="24"/>
      <c r="AO252" s="24"/>
      <c r="AP252" s="24"/>
      <c r="AQ252" s="24"/>
      <c r="AR252" s="24"/>
      <c r="AS252" s="24"/>
      <c r="AT252" s="24"/>
      <c r="AU252" s="24"/>
      <c r="AV252" s="24"/>
      <c r="AW252" s="24"/>
      <c r="AX252" s="24"/>
      <c r="AY252" s="24"/>
      <c r="AZ252" s="24"/>
      <c r="BA252" s="24"/>
      <c r="BB252" s="24"/>
      <c r="BC252" s="24"/>
      <c r="BD252" s="24"/>
      <c r="BE252" s="24"/>
      <c r="BF252" s="24"/>
      <c r="BG252" s="24"/>
    </row>
    <row r="253" spans="1:59">
      <c r="A253" s="24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F253" s="24"/>
      <c r="AG253" s="24"/>
      <c r="AH253" s="24"/>
      <c r="AI253" s="24"/>
      <c r="AJ253" s="24"/>
      <c r="AK253" s="24"/>
      <c r="AL253" s="24"/>
      <c r="AM253" s="24"/>
      <c r="AN253" s="24"/>
      <c r="AO253" s="24"/>
      <c r="AP253" s="24"/>
      <c r="AQ253" s="24"/>
      <c r="AR253" s="24"/>
      <c r="AS253" s="24"/>
      <c r="AT253" s="24"/>
      <c r="AU253" s="24"/>
      <c r="AV253" s="24"/>
      <c r="AW253" s="24"/>
      <c r="AX253" s="24"/>
      <c r="AY253" s="24"/>
      <c r="AZ253" s="24"/>
      <c r="BA253" s="24"/>
      <c r="BB253" s="24"/>
      <c r="BC253" s="24"/>
      <c r="BD253" s="24"/>
      <c r="BE253" s="24"/>
      <c r="BF253" s="24"/>
      <c r="BG253" s="24"/>
    </row>
    <row r="254" spans="1:59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F254" s="24"/>
      <c r="AG254" s="24"/>
      <c r="AH254" s="24"/>
      <c r="AI254" s="24"/>
      <c r="AJ254" s="24"/>
      <c r="AK254" s="24"/>
      <c r="AL254" s="24"/>
      <c r="AM254" s="24"/>
      <c r="AN254" s="24"/>
      <c r="AO254" s="24"/>
      <c r="AP254" s="24"/>
      <c r="AQ254" s="24"/>
      <c r="AR254" s="24"/>
      <c r="AS254" s="24"/>
      <c r="AT254" s="24"/>
      <c r="AU254" s="24"/>
      <c r="AV254" s="24"/>
      <c r="AW254" s="24"/>
      <c r="AX254" s="24"/>
      <c r="AY254" s="24"/>
      <c r="AZ254" s="24"/>
      <c r="BA254" s="24"/>
      <c r="BB254" s="24"/>
      <c r="BC254" s="24"/>
      <c r="BD254" s="24"/>
      <c r="BE254" s="24"/>
      <c r="BF254" s="24"/>
      <c r="BG254" s="24"/>
    </row>
    <row r="255" spans="1:59">
      <c r="A255" s="24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/>
      <c r="AF255" s="24"/>
      <c r="AG255" s="24"/>
      <c r="AH255" s="24"/>
      <c r="AI255" s="24"/>
      <c r="AJ255" s="24"/>
      <c r="AK255" s="24"/>
      <c r="AL255" s="24"/>
      <c r="AM255" s="24"/>
      <c r="AN255" s="24"/>
      <c r="AO255" s="24"/>
      <c r="AP255" s="24"/>
      <c r="AQ255" s="24"/>
      <c r="AR255" s="24"/>
      <c r="AS255" s="24"/>
      <c r="AT255" s="24"/>
      <c r="AU255" s="24"/>
      <c r="AV255" s="24"/>
      <c r="AW255" s="24"/>
      <c r="AX255" s="24"/>
      <c r="AY255" s="24"/>
      <c r="AZ255" s="24"/>
      <c r="BA255" s="24"/>
      <c r="BB255" s="24"/>
      <c r="BC255" s="24"/>
      <c r="BD255" s="24"/>
      <c r="BE255" s="24"/>
      <c r="BF255" s="24"/>
      <c r="BG255" s="24"/>
    </row>
    <row r="256" spans="1:59">
      <c r="A256" s="24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F256" s="24"/>
      <c r="AG256" s="24"/>
      <c r="AH256" s="24"/>
      <c r="AI256" s="24"/>
      <c r="AJ256" s="24"/>
      <c r="AK256" s="24"/>
      <c r="AL256" s="24"/>
      <c r="AM256" s="24"/>
      <c r="AN256" s="24"/>
      <c r="AO256" s="24"/>
      <c r="AP256" s="24"/>
      <c r="AQ256" s="24"/>
      <c r="AR256" s="24"/>
      <c r="AS256" s="24"/>
      <c r="AT256" s="24"/>
      <c r="AU256" s="24"/>
      <c r="AV256" s="24"/>
      <c r="AW256" s="24"/>
      <c r="AX256" s="24"/>
      <c r="AY256" s="24"/>
      <c r="AZ256" s="24"/>
      <c r="BA256" s="24"/>
      <c r="BB256" s="24"/>
      <c r="BC256" s="24"/>
      <c r="BD256" s="24"/>
      <c r="BE256" s="24"/>
      <c r="BF256" s="24"/>
      <c r="BG256" s="24"/>
    </row>
    <row r="257" spans="1:59">
      <c r="A257" s="24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D257" s="24"/>
      <c r="AE257" s="24"/>
      <c r="AF257" s="24"/>
      <c r="AG257" s="24"/>
      <c r="AH257" s="24"/>
      <c r="AI257" s="24"/>
      <c r="AJ257" s="24"/>
      <c r="AK257" s="24"/>
      <c r="AL257" s="24"/>
      <c r="AM257" s="24"/>
      <c r="AN257" s="24"/>
      <c r="AO257" s="24"/>
      <c r="AP257" s="24"/>
      <c r="AQ257" s="24"/>
      <c r="AR257" s="24"/>
      <c r="AS257" s="24"/>
      <c r="AT257" s="24"/>
      <c r="AU257" s="24"/>
      <c r="AV257" s="24"/>
      <c r="AW257" s="24"/>
      <c r="AX257" s="24"/>
      <c r="AY257" s="24"/>
      <c r="AZ257" s="24"/>
      <c r="BA257" s="24"/>
      <c r="BB257" s="24"/>
      <c r="BC257" s="24"/>
      <c r="BD257" s="24"/>
      <c r="BE257" s="24"/>
      <c r="BF257" s="24"/>
      <c r="BG257" s="24"/>
    </row>
    <row r="258" spans="1:59">
      <c r="A258" s="24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F258" s="24"/>
      <c r="AG258" s="24"/>
      <c r="AH258" s="24"/>
      <c r="AI258" s="24"/>
      <c r="AJ258" s="24"/>
      <c r="AK258" s="24"/>
      <c r="AL258" s="24"/>
      <c r="AM258" s="24"/>
      <c r="AN258" s="24"/>
      <c r="AO258" s="24"/>
      <c r="AP258" s="24"/>
      <c r="AQ258" s="24"/>
      <c r="AR258" s="24"/>
      <c r="AS258" s="24"/>
      <c r="AT258" s="24"/>
      <c r="AU258" s="24"/>
      <c r="AV258" s="24"/>
      <c r="AW258" s="24"/>
      <c r="AX258" s="24"/>
      <c r="AY258" s="24"/>
      <c r="AZ258" s="24"/>
      <c r="BA258" s="24"/>
      <c r="BB258" s="24"/>
      <c r="BC258" s="24"/>
      <c r="BD258" s="24"/>
      <c r="BE258" s="24"/>
      <c r="BF258" s="24"/>
      <c r="BG258" s="24"/>
    </row>
    <row r="259" spans="1:59">
      <c r="A259" s="24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F259" s="24"/>
      <c r="AG259" s="24"/>
      <c r="AH259" s="24"/>
      <c r="AI259" s="24"/>
      <c r="AJ259" s="24"/>
      <c r="AK259" s="24"/>
      <c r="AL259" s="24"/>
      <c r="AM259" s="24"/>
      <c r="AN259" s="24"/>
      <c r="AO259" s="24"/>
      <c r="AP259" s="24"/>
      <c r="AQ259" s="24"/>
      <c r="AR259" s="24"/>
      <c r="AS259" s="24"/>
      <c r="AT259" s="24"/>
      <c r="AU259" s="24"/>
      <c r="AV259" s="24"/>
      <c r="AW259" s="24"/>
      <c r="AX259" s="24"/>
      <c r="AY259" s="24"/>
      <c r="AZ259" s="24"/>
      <c r="BA259" s="24"/>
      <c r="BB259" s="24"/>
      <c r="BC259" s="24"/>
      <c r="BD259" s="24"/>
      <c r="BE259" s="24"/>
      <c r="BF259" s="24"/>
      <c r="BG259" s="24"/>
    </row>
    <row r="260" spans="1:59">
      <c r="A260" s="24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F260" s="24"/>
      <c r="AG260" s="24"/>
      <c r="AH260" s="24"/>
      <c r="AI260" s="24"/>
      <c r="AJ260" s="24"/>
      <c r="AK260" s="24"/>
      <c r="AL260" s="24"/>
      <c r="AM260" s="24"/>
      <c r="AN260" s="24"/>
      <c r="AO260" s="24"/>
      <c r="AP260" s="24"/>
      <c r="AQ260" s="24"/>
      <c r="AR260" s="24"/>
      <c r="AS260" s="24"/>
      <c r="AT260" s="24"/>
      <c r="AU260" s="24"/>
      <c r="AV260" s="24"/>
      <c r="AW260" s="24"/>
      <c r="AX260" s="24"/>
      <c r="AY260" s="24"/>
      <c r="AZ260" s="24"/>
      <c r="BA260" s="24"/>
      <c r="BB260" s="24"/>
      <c r="BC260" s="24"/>
      <c r="BD260" s="24"/>
      <c r="BE260" s="24"/>
      <c r="BF260" s="24"/>
      <c r="BG260" s="24"/>
    </row>
    <row r="261" spans="1:59">
      <c r="A261" s="24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24"/>
      <c r="AF261" s="24"/>
      <c r="AG261" s="24"/>
      <c r="AH261" s="24"/>
      <c r="AI261" s="24"/>
      <c r="AJ261" s="24"/>
      <c r="AK261" s="24"/>
      <c r="AL261" s="24"/>
      <c r="AM261" s="24"/>
      <c r="AN261" s="24"/>
      <c r="AO261" s="24"/>
      <c r="AP261" s="24"/>
      <c r="AQ261" s="24"/>
      <c r="AR261" s="24"/>
      <c r="AS261" s="24"/>
      <c r="AT261" s="24"/>
      <c r="AU261" s="24"/>
      <c r="AV261" s="24"/>
      <c r="AW261" s="24"/>
      <c r="AX261" s="24"/>
      <c r="AY261" s="24"/>
      <c r="AZ261" s="24"/>
      <c r="BA261" s="24"/>
      <c r="BB261" s="24"/>
      <c r="BC261" s="24"/>
      <c r="BD261" s="24"/>
      <c r="BE261" s="24"/>
      <c r="BF261" s="24"/>
      <c r="BG261" s="24"/>
    </row>
    <row r="262" spans="1:59">
      <c r="A262" s="24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F262" s="24"/>
      <c r="AG262" s="24"/>
      <c r="AH262" s="24"/>
      <c r="AI262" s="24"/>
      <c r="AJ262" s="24"/>
      <c r="AK262" s="24"/>
      <c r="AL262" s="24"/>
      <c r="AM262" s="24"/>
      <c r="AN262" s="24"/>
      <c r="AO262" s="24"/>
      <c r="AP262" s="24"/>
      <c r="AQ262" s="24"/>
      <c r="AR262" s="24"/>
      <c r="AS262" s="24"/>
      <c r="AT262" s="24"/>
      <c r="AU262" s="24"/>
      <c r="AV262" s="24"/>
      <c r="AW262" s="24"/>
      <c r="AX262" s="24"/>
      <c r="AY262" s="24"/>
      <c r="AZ262" s="24"/>
      <c r="BA262" s="24"/>
      <c r="BB262" s="24"/>
      <c r="BC262" s="24"/>
      <c r="BD262" s="24"/>
      <c r="BE262" s="24"/>
      <c r="BF262" s="24"/>
      <c r="BG262" s="24"/>
    </row>
    <row r="263" spans="1:59">
      <c r="A263" s="24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D263" s="24"/>
      <c r="AE263" s="24"/>
      <c r="AF263" s="24"/>
      <c r="AG263" s="24"/>
      <c r="AH263" s="24"/>
      <c r="AI263" s="24"/>
      <c r="AJ263" s="24"/>
      <c r="AK263" s="24"/>
      <c r="AL263" s="24"/>
      <c r="AM263" s="24"/>
      <c r="AN263" s="24"/>
      <c r="AO263" s="24"/>
      <c r="AP263" s="24"/>
      <c r="AQ263" s="24"/>
      <c r="AR263" s="24"/>
      <c r="AS263" s="24"/>
      <c r="AT263" s="24"/>
      <c r="AU263" s="24"/>
      <c r="AV263" s="24"/>
      <c r="AW263" s="24"/>
      <c r="AX263" s="24"/>
      <c r="AY263" s="24"/>
      <c r="AZ263" s="24"/>
      <c r="BA263" s="24"/>
      <c r="BB263" s="24"/>
      <c r="BC263" s="24"/>
      <c r="BD263" s="24"/>
      <c r="BE263" s="24"/>
      <c r="BF263" s="24"/>
      <c r="BG263" s="24"/>
    </row>
    <row r="264" spans="1:59">
      <c r="A264" s="24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F264" s="24"/>
      <c r="AG264" s="24"/>
      <c r="AH264" s="24"/>
      <c r="AI264" s="24"/>
      <c r="AJ264" s="24"/>
      <c r="AK264" s="24"/>
      <c r="AL264" s="24"/>
      <c r="AM264" s="24"/>
      <c r="AN264" s="24"/>
      <c r="AO264" s="24"/>
      <c r="AP264" s="24"/>
      <c r="AQ264" s="24"/>
      <c r="AR264" s="24"/>
      <c r="AS264" s="24"/>
      <c r="AT264" s="24"/>
      <c r="AU264" s="24"/>
      <c r="AV264" s="24"/>
      <c r="AW264" s="24"/>
      <c r="AX264" s="24"/>
      <c r="AY264" s="24"/>
      <c r="AZ264" s="24"/>
      <c r="BA264" s="24"/>
      <c r="BB264" s="24"/>
      <c r="BC264" s="24"/>
      <c r="BD264" s="24"/>
      <c r="BE264" s="24"/>
      <c r="BF264" s="24"/>
      <c r="BG264" s="24"/>
    </row>
    <row r="265" spans="1:59">
      <c r="A265" s="24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D265" s="24"/>
      <c r="AE265" s="24"/>
      <c r="AF265" s="24"/>
      <c r="AG265" s="24"/>
      <c r="AH265" s="24"/>
      <c r="AI265" s="24"/>
      <c r="AJ265" s="24"/>
      <c r="AK265" s="24"/>
      <c r="AL265" s="24"/>
      <c r="AM265" s="24"/>
      <c r="AN265" s="24"/>
      <c r="AO265" s="24"/>
      <c r="AP265" s="24"/>
      <c r="AQ265" s="24"/>
      <c r="AR265" s="24"/>
      <c r="AS265" s="24"/>
      <c r="AT265" s="24"/>
      <c r="AU265" s="24"/>
      <c r="AV265" s="24"/>
      <c r="AW265" s="24"/>
      <c r="AX265" s="24"/>
      <c r="AY265" s="24"/>
      <c r="AZ265" s="24"/>
      <c r="BA265" s="24"/>
      <c r="BB265" s="24"/>
      <c r="BC265" s="24"/>
      <c r="BD265" s="24"/>
      <c r="BE265" s="24"/>
      <c r="BF265" s="24"/>
      <c r="BG265" s="24"/>
    </row>
    <row r="266" spans="1:59">
      <c r="A266" s="24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F266" s="24"/>
      <c r="AG266" s="24"/>
      <c r="AH266" s="24"/>
      <c r="AI266" s="24"/>
      <c r="AJ266" s="24"/>
      <c r="AK266" s="24"/>
      <c r="AL266" s="24"/>
      <c r="AM266" s="24"/>
      <c r="AN266" s="24"/>
      <c r="AO266" s="24"/>
      <c r="AP266" s="24"/>
      <c r="AQ266" s="24"/>
      <c r="AR266" s="24"/>
      <c r="AS266" s="24"/>
      <c r="AT266" s="24"/>
      <c r="AU266" s="24"/>
      <c r="AV266" s="24"/>
      <c r="AW266" s="24"/>
      <c r="AX266" s="24"/>
      <c r="AY266" s="24"/>
      <c r="AZ266" s="24"/>
      <c r="BA266" s="24"/>
      <c r="BB266" s="24"/>
      <c r="BC266" s="24"/>
      <c r="BD266" s="24"/>
      <c r="BE266" s="24"/>
      <c r="BF266" s="24"/>
      <c r="BG266" s="24"/>
    </row>
    <row r="267" spans="1:59">
      <c r="A267" s="24"/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D267" s="24"/>
      <c r="AE267" s="24"/>
      <c r="AF267" s="24"/>
      <c r="AG267" s="24"/>
      <c r="AH267" s="24"/>
      <c r="AI267" s="24"/>
      <c r="AJ267" s="24"/>
      <c r="AK267" s="24"/>
      <c r="AL267" s="24"/>
      <c r="AM267" s="24"/>
      <c r="AN267" s="24"/>
      <c r="AO267" s="24"/>
      <c r="AP267" s="24"/>
      <c r="AQ267" s="24"/>
      <c r="AR267" s="24"/>
      <c r="AS267" s="24"/>
      <c r="AT267" s="24"/>
      <c r="AU267" s="24"/>
      <c r="AV267" s="24"/>
      <c r="AW267" s="24"/>
      <c r="AX267" s="24"/>
      <c r="AY267" s="24"/>
      <c r="AZ267" s="24"/>
      <c r="BA267" s="24"/>
      <c r="BB267" s="24"/>
      <c r="BC267" s="24"/>
      <c r="BD267" s="24"/>
      <c r="BE267" s="24"/>
      <c r="BF267" s="24"/>
      <c r="BG267" s="24"/>
    </row>
    <row r="268" spans="1:59">
      <c r="A268" s="24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F268" s="24"/>
      <c r="AG268" s="24"/>
      <c r="AH268" s="24"/>
      <c r="AI268" s="24"/>
      <c r="AJ268" s="24"/>
      <c r="AK268" s="24"/>
      <c r="AL268" s="24"/>
      <c r="AM268" s="24"/>
      <c r="AN268" s="24"/>
      <c r="AO268" s="24"/>
      <c r="AP268" s="24"/>
      <c r="AQ268" s="24"/>
      <c r="AR268" s="24"/>
      <c r="AS268" s="24"/>
      <c r="AT268" s="24"/>
      <c r="AU268" s="24"/>
      <c r="AV268" s="24"/>
      <c r="AW268" s="24"/>
      <c r="AX268" s="24"/>
      <c r="AY268" s="24"/>
      <c r="AZ268" s="24"/>
      <c r="BA268" s="24"/>
      <c r="BB268" s="24"/>
      <c r="BC268" s="24"/>
      <c r="BD268" s="24"/>
      <c r="BE268" s="24"/>
      <c r="BF268" s="24"/>
      <c r="BG268" s="24"/>
    </row>
    <row r="269" spans="1:59">
      <c r="A269" s="24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F269" s="24"/>
      <c r="AG269" s="24"/>
      <c r="AH269" s="24"/>
      <c r="AI269" s="24"/>
      <c r="AJ269" s="24"/>
      <c r="AK269" s="24"/>
      <c r="AL269" s="24"/>
      <c r="AM269" s="24"/>
      <c r="AN269" s="24"/>
      <c r="AO269" s="24"/>
      <c r="AP269" s="24"/>
      <c r="AQ269" s="24"/>
      <c r="AR269" s="24"/>
      <c r="AS269" s="24"/>
      <c r="AT269" s="24"/>
      <c r="AU269" s="24"/>
      <c r="AV269" s="24"/>
      <c r="AW269" s="24"/>
      <c r="AX269" s="24"/>
      <c r="AY269" s="24"/>
      <c r="AZ269" s="24"/>
      <c r="BA269" s="24"/>
      <c r="BB269" s="24"/>
      <c r="BC269" s="24"/>
      <c r="BD269" s="24"/>
      <c r="BE269" s="24"/>
      <c r="BF269" s="24"/>
      <c r="BG269" s="24"/>
    </row>
    <row r="270" spans="1:59">
      <c r="A270" s="24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24"/>
      <c r="AF270" s="24"/>
      <c r="AG270" s="24"/>
      <c r="AH270" s="24"/>
      <c r="AI270" s="24"/>
      <c r="AJ270" s="24"/>
      <c r="AK270" s="24"/>
      <c r="AL270" s="24"/>
      <c r="AM270" s="24"/>
      <c r="AN270" s="24"/>
      <c r="AO270" s="24"/>
      <c r="AP270" s="24"/>
      <c r="AQ270" s="24"/>
      <c r="AR270" s="24"/>
      <c r="AS270" s="24"/>
      <c r="AT270" s="24"/>
      <c r="AU270" s="24"/>
      <c r="AV270" s="24"/>
      <c r="AW270" s="24"/>
      <c r="AX270" s="24"/>
      <c r="AY270" s="24"/>
      <c r="AZ270" s="24"/>
      <c r="BA270" s="24"/>
      <c r="BB270" s="24"/>
      <c r="BC270" s="24"/>
      <c r="BD270" s="24"/>
      <c r="BE270" s="24"/>
      <c r="BF270" s="24"/>
      <c r="BG270" s="24"/>
    </row>
    <row r="271" spans="1:59">
      <c r="A271" s="24"/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D271" s="24"/>
      <c r="AE271" s="24"/>
      <c r="AF271" s="24"/>
      <c r="AG271" s="24"/>
      <c r="AH271" s="24"/>
      <c r="AI271" s="24"/>
      <c r="AJ271" s="24"/>
      <c r="AK271" s="24"/>
      <c r="AL271" s="24"/>
      <c r="AM271" s="24"/>
      <c r="AN271" s="24"/>
      <c r="AO271" s="24"/>
      <c r="AP271" s="24"/>
      <c r="AQ271" s="24"/>
      <c r="AR271" s="24"/>
      <c r="AS271" s="24"/>
      <c r="AT271" s="24"/>
      <c r="AU271" s="24"/>
      <c r="AV271" s="24"/>
      <c r="AW271" s="24"/>
      <c r="AX271" s="24"/>
      <c r="AY271" s="24"/>
      <c r="AZ271" s="24"/>
      <c r="BA271" s="24"/>
      <c r="BB271" s="24"/>
      <c r="BC271" s="24"/>
      <c r="BD271" s="24"/>
      <c r="BE271" s="24"/>
      <c r="BF271" s="24"/>
      <c r="BG271" s="24"/>
    </row>
    <row r="272" spans="1:59">
      <c r="A272" s="24"/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F272" s="24"/>
      <c r="AG272" s="24"/>
      <c r="AH272" s="24"/>
      <c r="AI272" s="24"/>
      <c r="AJ272" s="24"/>
      <c r="AK272" s="24"/>
      <c r="AL272" s="24"/>
      <c r="AM272" s="24"/>
      <c r="AN272" s="24"/>
      <c r="AO272" s="24"/>
      <c r="AP272" s="24"/>
      <c r="AQ272" s="24"/>
      <c r="AR272" s="24"/>
      <c r="AS272" s="24"/>
      <c r="AT272" s="24"/>
      <c r="AU272" s="24"/>
      <c r="AV272" s="24"/>
      <c r="AW272" s="24"/>
      <c r="AX272" s="24"/>
      <c r="AY272" s="24"/>
      <c r="AZ272" s="24"/>
      <c r="BA272" s="24"/>
      <c r="BB272" s="24"/>
      <c r="BC272" s="24"/>
      <c r="BD272" s="24"/>
      <c r="BE272" s="24"/>
      <c r="BF272" s="24"/>
      <c r="BG272" s="24"/>
    </row>
    <row r="273" spans="1:59">
      <c r="A273" s="24"/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F273" s="24"/>
      <c r="AG273" s="24"/>
      <c r="AH273" s="24"/>
      <c r="AI273" s="24"/>
      <c r="AJ273" s="24"/>
      <c r="AK273" s="24"/>
      <c r="AL273" s="24"/>
      <c r="AM273" s="24"/>
      <c r="AN273" s="24"/>
      <c r="AO273" s="24"/>
      <c r="AP273" s="24"/>
      <c r="AQ273" s="24"/>
      <c r="AR273" s="24"/>
      <c r="AS273" s="24"/>
      <c r="AT273" s="24"/>
      <c r="AU273" s="24"/>
      <c r="AV273" s="24"/>
      <c r="AW273" s="24"/>
      <c r="AX273" s="24"/>
      <c r="AY273" s="24"/>
      <c r="AZ273" s="24"/>
      <c r="BA273" s="24"/>
      <c r="BB273" s="24"/>
      <c r="BC273" s="24"/>
      <c r="BD273" s="24"/>
      <c r="BE273" s="24"/>
      <c r="BF273" s="24"/>
      <c r="BG273" s="24"/>
    </row>
    <row r="274" spans="1:59">
      <c r="A274" s="24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D274" s="24"/>
      <c r="AE274" s="24"/>
      <c r="AF274" s="24"/>
      <c r="AG274" s="24"/>
      <c r="AH274" s="24"/>
      <c r="AI274" s="24"/>
      <c r="AJ274" s="24"/>
      <c r="AK274" s="24"/>
      <c r="AL274" s="24"/>
      <c r="AM274" s="24"/>
      <c r="AN274" s="24"/>
      <c r="AO274" s="24"/>
      <c r="AP274" s="24"/>
      <c r="AQ274" s="24"/>
      <c r="AR274" s="24"/>
      <c r="AS274" s="24"/>
      <c r="AT274" s="24"/>
      <c r="AU274" s="24"/>
      <c r="AV274" s="24"/>
      <c r="AW274" s="24"/>
      <c r="AX274" s="24"/>
      <c r="AY274" s="24"/>
      <c r="AZ274" s="24"/>
      <c r="BA274" s="24"/>
      <c r="BB274" s="24"/>
      <c r="BC274" s="24"/>
      <c r="BD274" s="24"/>
      <c r="BE274" s="24"/>
      <c r="BF274" s="24"/>
      <c r="BG274" s="24"/>
    </row>
    <row r="275" spans="1:59">
      <c r="A275" s="24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F275" s="24"/>
      <c r="AG275" s="24"/>
      <c r="AH275" s="24"/>
      <c r="AI275" s="24"/>
      <c r="AJ275" s="24"/>
      <c r="AK275" s="24"/>
      <c r="AL275" s="24"/>
      <c r="AM275" s="24"/>
      <c r="AN275" s="24"/>
      <c r="AO275" s="24"/>
      <c r="AP275" s="24"/>
      <c r="AQ275" s="24"/>
      <c r="AR275" s="24"/>
      <c r="AS275" s="24"/>
      <c r="AT275" s="24"/>
      <c r="AU275" s="24"/>
      <c r="AV275" s="24"/>
      <c r="AW275" s="24"/>
      <c r="AX275" s="24"/>
      <c r="AY275" s="24"/>
      <c r="AZ275" s="24"/>
      <c r="BA275" s="24"/>
      <c r="BB275" s="24"/>
      <c r="BC275" s="24"/>
      <c r="BD275" s="24"/>
      <c r="BE275" s="24"/>
      <c r="BF275" s="24"/>
      <c r="BG275" s="24"/>
    </row>
    <row r="276" spans="1:59">
      <c r="A276" s="24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  <c r="AD276" s="24"/>
      <c r="AE276" s="24"/>
      <c r="AF276" s="24"/>
      <c r="AG276" s="24"/>
      <c r="AH276" s="24"/>
      <c r="AI276" s="24"/>
      <c r="AJ276" s="24"/>
      <c r="AK276" s="24"/>
      <c r="AL276" s="24"/>
      <c r="AM276" s="24"/>
      <c r="AN276" s="24"/>
      <c r="AO276" s="24"/>
      <c r="AP276" s="24"/>
      <c r="AQ276" s="24"/>
      <c r="AR276" s="24"/>
      <c r="AS276" s="24"/>
      <c r="AT276" s="24"/>
      <c r="AU276" s="24"/>
      <c r="AV276" s="24"/>
      <c r="AW276" s="24"/>
      <c r="AX276" s="24"/>
      <c r="AY276" s="24"/>
      <c r="AZ276" s="24"/>
      <c r="BA276" s="24"/>
      <c r="BB276" s="24"/>
      <c r="BC276" s="24"/>
      <c r="BD276" s="24"/>
      <c r="BE276" s="24"/>
      <c r="BF276" s="24"/>
      <c r="BG276" s="24"/>
    </row>
    <row r="277" spans="1:59">
      <c r="A277" s="24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F277" s="24"/>
      <c r="AG277" s="24"/>
      <c r="AH277" s="24"/>
      <c r="AI277" s="24"/>
      <c r="AJ277" s="24"/>
      <c r="AK277" s="24"/>
      <c r="AL277" s="24"/>
      <c r="AM277" s="24"/>
      <c r="AN277" s="24"/>
      <c r="AO277" s="24"/>
      <c r="AP277" s="24"/>
      <c r="AQ277" s="24"/>
      <c r="AR277" s="24"/>
      <c r="AS277" s="24"/>
      <c r="AT277" s="24"/>
      <c r="AU277" s="24"/>
      <c r="AV277" s="24"/>
      <c r="AW277" s="24"/>
      <c r="AX277" s="24"/>
      <c r="AY277" s="24"/>
      <c r="AZ277" s="24"/>
      <c r="BA277" s="24"/>
      <c r="BB277" s="24"/>
      <c r="BC277" s="24"/>
      <c r="BD277" s="24"/>
      <c r="BE277" s="24"/>
      <c r="BF277" s="24"/>
      <c r="BG277" s="24"/>
    </row>
    <row r="278" spans="1:59">
      <c r="A278" s="24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D278" s="24"/>
      <c r="AE278" s="24"/>
      <c r="AF278" s="24"/>
      <c r="AG278" s="24"/>
      <c r="AH278" s="24"/>
      <c r="AI278" s="24"/>
      <c r="AJ278" s="24"/>
      <c r="AK278" s="24"/>
      <c r="AL278" s="24"/>
      <c r="AM278" s="24"/>
      <c r="AN278" s="24"/>
      <c r="AO278" s="24"/>
      <c r="AP278" s="24"/>
      <c r="AQ278" s="24"/>
      <c r="AR278" s="24"/>
      <c r="AS278" s="24"/>
      <c r="AT278" s="24"/>
      <c r="AU278" s="24"/>
      <c r="AV278" s="24"/>
      <c r="AW278" s="24"/>
      <c r="AX278" s="24"/>
      <c r="AY278" s="24"/>
      <c r="AZ278" s="24"/>
      <c r="BA278" s="24"/>
      <c r="BB278" s="24"/>
      <c r="BC278" s="24"/>
      <c r="BD278" s="24"/>
      <c r="BE278" s="24"/>
      <c r="BF278" s="24"/>
      <c r="BG278" s="24"/>
    </row>
    <row r="279" spans="1:59">
      <c r="A279" s="24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  <c r="AD279" s="24"/>
      <c r="AE279" s="24"/>
      <c r="AF279" s="24"/>
      <c r="AG279" s="24"/>
      <c r="AH279" s="24"/>
      <c r="AI279" s="24"/>
      <c r="AJ279" s="24"/>
      <c r="AK279" s="24"/>
      <c r="AL279" s="24"/>
      <c r="AM279" s="24"/>
      <c r="AN279" s="24"/>
      <c r="AO279" s="24"/>
      <c r="AP279" s="24"/>
      <c r="AQ279" s="24"/>
      <c r="AR279" s="24"/>
      <c r="AS279" s="24"/>
      <c r="AT279" s="24"/>
      <c r="AU279" s="24"/>
      <c r="AV279" s="24"/>
      <c r="AW279" s="24"/>
      <c r="AX279" s="24"/>
      <c r="AY279" s="24"/>
      <c r="AZ279" s="24"/>
      <c r="BA279" s="24"/>
      <c r="BB279" s="24"/>
      <c r="BC279" s="24"/>
      <c r="BD279" s="24"/>
      <c r="BE279" s="24"/>
      <c r="BF279" s="24"/>
      <c r="BG279" s="24"/>
    </row>
    <row r="280" spans="1:59">
      <c r="A280" s="24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  <c r="AF280" s="24"/>
      <c r="AG280" s="24"/>
      <c r="AH280" s="24"/>
      <c r="AI280" s="24"/>
      <c r="AJ280" s="24"/>
      <c r="AK280" s="24"/>
      <c r="AL280" s="24"/>
      <c r="AM280" s="24"/>
      <c r="AN280" s="24"/>
      <c r="AO280" s="24"/>
      <c r="AP280" s="24"/>
      <c r="AQ280" s="24"/>
      <c r="AR280" s="24"/>
      <c r="AS280" s="24"/>
      <c r="AT280" s="24"/>
      <c r="AU280" s="24"/>
      <c r="AV280" s="24"/>
      <c r="AW280" s="24"/>
      <c r="AX280" s="24"/>
      <c r="AY280" s="24"/>
      <c r="AZ280" s="24"/>
      <c r="BA280" s="24"/>
      <c r="BB280" s="24"/>
      <c r="BC280" s="24"/>
      <c r="BD280" s="24"/>
      <c r="BE280" s="24"/>
      <c r="BF280" s="24"/>
      <c r="BG280" s="24"/>
    </row>
    <row r="281" spans="1:59">
      <c r="A281" s="24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  <c r="AD281" s="24"/>
      <c r="AE281" s="24"/>
      <c r="AF281" s="24"/>
      <c r="AG281" s="24"/>
      <c r="AH281" s="24"/>
      <c r="AI281" s="24"/>
      <c r="AJ281" s="24"/>
      <c r="AK281" s="24"/>
      <c r="AL281" s="24"/>
      <c r="AM281" s="24"/>
      <c r="AN281" s="24"/>
      <c r="AO281" s="24"/>
      <c r="AP281" s="24"/>
      <c r="AQ281" s="24"/>
      <c r="AR281" s="24"/>
      <c r="AS281" s="24"/>
      <c r="AT281" s="24"/>
      <c r="AU281" s="24"/>
      <c r="AV281" s="24"/>
      <c r="AW281" s="24"/>
      <c r="AX281" s="24"/>
      <c r="AY281" s="24"/>
      <c r="AZ281" s="24"/>
      <c r="BA281" s="24"/>
      <c r="BB281" s="24"/>
      <c r="BC281" s="24"/>
      <c r="BD281" s="24"/>
      <c r="BE281" s="24"/>
      <c r="BF281" s="24"/>
      <c r="BG281" s="24"/>
    </row>
    <row r="282" spans="1:59">
      <c r="A282" s="24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24"/>
      <c r="AF282" s="24"/>
      <c r="AG282" s="24"/>
      <c r="AH282" s="24"/>
      <c r="AI282" s="24"/>
      <c r="AJ282" s="24"/>
      <c r="AK282" s="24"/>
      <c r="AL282" s="24"/>
      <c r="AM282" s="24"/>
      <c r="AN282" s="24"/>
      <c r="AO282" s="24"/>
      <c r="AP282" s="24"/>
      <c r="AQ282" s="24"/>
      <c r="AR282" s="24"/>
      <c r="AS282" s="24"/>
      <c r="AT282" s="24"/>
      <c r="AU282" s="24"/>
      <c r="AV282" s="24"/>
      <c r="AW282" s="24"/>
      <c r="AX282" s="24"/>
      <c r="AY282" s="24"/>
      <c r="AZ282" s="24"/>
      <c r="BA282" s="24"/>
      <c r="BB282" s="24"/>
      <c r="BC282" s="24"/>
      <c r="BD282" s="24"/>
      <c r="BE282" s="24"/>
      <c r="BF282" s="24"/>
      <c r="BG282" s="24"/>
    </row>
    <row r="283" spans="1:59">
      <c r="A283" s="24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F283" s="24"/>
      <c r="AG283" s="24"/>
      <c r="AH283" s="24"/>
      <c r="AI283" s="24"/>
      <c r="AJ283" s="24"/>
      <c r="AK283" s="24"/>
      <c r="AL283" s="24"/>
      <c r="AM283" s="24"/>
      <c r="AN283" s="24"/>
      <c r="AO283" s="24"/>
      <c r="AP283" s="24"/>
      <c r="AQ283" s="24"/>
      <c r="AR283" s="24"/>
      <c r="AS283" s="24"/>
      <c r="AT283" s="24"/>
      <c r="AU283" s="24"/>
      <c r="AV283" s="24"/>
      <c r="AW283" s="24"/>
      <c r="AX283" s="24"/>
      <c r="AY283" s="24"/>
      <c r="AZ283" s="24"/>
      <c r="BA283" s="24"/>
      <c r="BB283" s="24"/>
      <c r="BC283" s="24"/>
      <c r="BD283" s="24"/>
      <c r="BE283" s="24"/>
      <c r="BF283" s="24"/>
      <c r="BG283" s="24"/>
    </row>
    <row r="284" spans="1:59">
      <c r="A284" s="24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  <c r="AD284" s="24"/>
      <c r="AE284" s="24"/>
      <c r="AF284" s="24"/>
      <c r="AG284" s="24"/>
      <c r="AH284" s="24"/>
      <c r="AI284" s="24"/>
      <c r="AJ284" s="24"/>
      <c r="AK284" s="24"/>
      <c r="AL284" s="24"/>
      <c r="AM284" s="24"/>
      <c r="AN284" s="24"/>
      <c r="AO284" s="24"/>
      <c r="AP284" s="24"/>
      <c r="AQ284" s="24"/>
      <c r="AR284" s="24"/>
      <c r="AS284" s="24"/>
      <c r="AT284" s="24"/>
      <c r="AU284" s="24"/>
      <c r="AV284" s="24"/>
      <c r="AW284" s="24"/>
      <c r="AX284" s="24"/>
      <c r="AY284" s="24"/>
      <c r="AZ284" s="24"/>
      <c r="BA284" s="24"/>
      <c r="BB284" s="24"/>
      <c r="BC284" s="24"/>
      <c r="BD284" s="24"/>
      <c r="BE284" s="24"/>
      <c r="BF284" s="24"/>
      <c r="BG284" s="24"/>
    </row>
    <row r="285" spans="1:59">
      <c r="A285" s="24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  <c r="AA285" s="24"/>
      <c r="AB285" s="24"/>
      <c r="AC285" s="24"/>
      <c r="AD285" s="24"/>
      <c r="AE285" s="24"/>
      <c r="AF285" s="24"/>
      <c r="AG285" s="24"/>
      <c r="AH285" s="24"/>
      <c r="AI285" s="24"/>
      <c r="AJ285" s="24"/>
      <c r="AK285" s="24"/>
      <c r="AL285" s="24"/>
      <c r="AM285" s="24"/>
      <c r="AN285" s="24"/>
      <c r="AO285" s="24"/>
      <c r="AP285" s="24"/>
      <c r="AQ285" s="24"/>
      <c r="AR285" s="24"/>
      <c r="AS285" s="24"/>
      <c r="AT285" s="24"/>
      <c r="AU285" s="24"/>
      <c r="AV285" s="24"/>
      <c r="AW285" s="24"/>
      <c r="AX285" s="24"/>
      <c r="AY285" s="24"/>
      <c r="AZ285" s="24"/>
      <c r="BA285" s="24"/>
      <c r="BB285" s="24"/>
      <c r="BC285" s="24"/>
      <c r="BD285" s="24"/>
      <c r="BE285" s="24"/>
      <c r="BF285" s="24"/>
      <c r="BG285" s="24"/>
    </row>
    <row r="286" spans="1:59">
      <c r="A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/>
      <c r="AF286" s="24"/>
      <c r="AG286" s="24"/>
      <c r="AH286" s="24"/>
      <c r="AI286" s="24"/>
      <c r="AJ286" s="24"/>
      <c r="AK286" s="24"/>
      <c r="AL286" s="24"/>
      <c r="AM286" s="24"/>
      <c r="AN286" s="24"/>
      <c r="AO286" s="24"/>
      <c r="AP286" s="24"/>
      <c r="AQ286" s="24"/>
      <c r="AR286" s="24"/>
      <c r="AS286" s="24"/>
      <c r="AT286" s="24"/>
      <c r="AU286" s="24"/>
      <c r="AV286" s="24"/>
      <c r="AW286" s="24"/>
      <c r="AX286" s="24"/>
      <c r="AY286" s="24"/>
      <c r="AZ286" s="24"/>
      <c r="BA286" s="24"/>
      <c r="BB286" s="24"/>
      <c r="BC286" s="24"/>
      <c r="BD286" s="24"/>
      <c r="BE286" s="24"/>
      <c r="BF286" s="24"/>
      <c r="BG286" s="24"/>
    </row>
    <row r="287" spans="1:59">
      <c r="A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F287" s="24"/>
      <c r="AG287" s="24"/>
      <c r="AH287" s="24"/>
      <c r="AI287" s="24"/>
      <c r="AJ287" s="24"/>
      <c r="AK287" s="24"/>
      <c r="AL287" s="24"/>
      <c r="AM287" s="24"/>
      <c r="AN287" s="24"/>
      <c r="AO287" s="24"/>
      <c r="AP287" s="24"/>
      <c r="AQ287" s="24"/>
      <c r="AR287" s="24"/>
      <c r="AS287" s="24"/>
      <c r="AT287" s="24"/>
      <c r="AU287" s="24"/>
      <c r="AV287" s="24"/>
      <c r="AW287" s="24"/>
      <c r="AX287" s="24"/>
      <c r="AY287" s="24"/>
      <c r="AZ287" s="24"/>
      <c r="BA287" s="24"/>
      <c r="BB287" s="24"/>
      <c r="BC287" s="24"/>
      <c r="BD287" s="24"/>
      <c r="BE287" s="24"/>
      <c r="BF287" s="24"/>
      <c r="BG287" s="24"/>
    </row>
    <row r="288" spans="1:59">
      <c r="A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  <c r="AD288" s="24"/>
      <c r="AE288" s="24"/>
      <c r="AF288" s="24"/>
      <c r="AG288" s="24"/>
      <c r="AH288" s="24"/>
      <c r="AI288" s="24"/>
      <c r="AJ288" s="24"/>
      <c r="AK288" s="24"/>
      <c r="AL288" s="24"/>
      <c r="AM288" s="24"/>
      <c r="AN288" s="24"/>
      <c r="AO288" s="24"/>
      <c r="AP288" s="24"/>
      <c r="AQ288" s="24"/>
      <c r="AR288" s="24"/>
      <c r="AS288" s="24"/>
      <c r="AT288" s="24"/>
      <c r="AU288" s="24"/>
      <c r="AV288" s="24"/>
      <c r="AW288" s="24"/>
      <c r="AX288" s="24"/>
      <c r="AY288" s="24"/>
      <c r="AZ288" s="24"/>
      <c r="BA288" s="24"/>
      <c r="BB288" s="24"/>
      <c r="BC288" s="24"/>
      <c r="BD288" s="24"/>
      <c r="BE288" s="24"/>
      <c r="BF288" s="24"/>
      <c r="BG288" s="24"/>
    </row>
    <row r="289" spans="1:59">
      <c r="A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F289" s="24"/>
      <c r="AG289" s="24"/>
      <c r="AH289" s="24"/>
      <c r="AI289" s="24"/>
      <c r="AJ289" s="24"/>
      <c r="AK289" s="24"/>
      <c r="AL289" s="24"/>
      <c r="AM289" s="24"/>
      <c r="AN289" s="24"/>
      <c r="AO289" s="24"/>
      <c r="AP289" s="24"/>
      <c r="AQ289" s="24"/>
      <c r="AR289" s="24"/>
      <c r="AS289" s="24"/>
      <c r="AT289" s="24"/>
      <c r="AU289" s="24"/>
      <c r="AV289" s="24"/>
      <c r="AW289" s="24"/>
      <c r="AX289" s="24"/>
      <c r="AY289" s="24"/>
      <c r="AZ289" s="24"/>
      <c r="BA289" s="24"/>
      <c r="BB289" s="24"/>
      <c r="BC289" s="24"/>
      <c r="BD289" s="24"/>
      <c r="BE289" s="24"/>
      <c r="BF289" s="24"/>
      <c r="BG289" s="24"/>
    </row>
    <row r="290" spans="1:59">
      <c r="A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  <c r="AD290" s="24"/>
      <c r="AE290" s="24"/>
      <c r="AF290" s="24"/>
      <c r="AG290" s="24"/>
      <c r="AH290" s="24"/>
      <c r="AI290" s="24"/>
      <c r="AJ290" s="24"/>
      <c r="AK290" s="24"/>
      <c r="AL290" s="24"/>
      <c r="AM290" s="24"/>
      <c r="AN290" s="24"/>
      <c r="AO290" s="24"/>
      <c r="AP290" s="24"/>
      <c r="AQ290" s="24"/>
      <c r="AR290" s="24"/>
      <c r="AS290" s="24"/>
      <c r="AT290" s="24"/>
      <c r="AU290" s="24"/>
      <c r="AV290" s="24"/>
      <c r="AW290" s="24"/>
      <c r="AX290" s="24"/>
      <c r="AY290" s="24"/>
      <c r="AZ290" s="24"/>
      <c r="BA290" s="24"/>
      <c r="BB290" s="24"/>
      <c r="BC290" s="24"/>
      <c r="BD290" s="24"/>
      <c r="BE290" s="24"/>
      <c r="BF290" s="24"/>
      <c r="BG290" s="24"/>
    </row>
    <row r="291" spans="1:59">
      <c r="A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/>
      <c r="AD291" s="24"/>
      <c r="AE291" s="24"/>
      <c r="AF291" s="24"/>
      <c r="AG291" s="24"/>
      <c r="AH291" s="24"/>
      <c r="AI291" s="24"/>
      <c r="AJ291" s="24"/>
      <c r="AK291" s="24"/>
      <c r="AL291" s="24"/>
      <c r="AM291" s="24"/>
      <c r="AN291" s="24"/>
      <c r="AO291" s="24"/>
      <c r="AP291" s="24"/>
      <c r="AQ291" s="24"/>
      <c r="AR291" s="24"/>
      <c r="AS291" s="24"/>
      <c r="AT291" s="24"/>
      <c r="AU291" s="24"/>
      <c r="AV291" s="24"/>
      <c r="AW291" s="24"/>
      <c r="AX291" s="24"/>
      <c r="AY291" s="24"/>
      <c r="AZ291" s="24"/>
      <c r="BA291" s="24"/>
      <c r="BB291" s="24"/>
      <c r="BC291" s="24"/>
      <c r="BD291" s="24"/>
      <c r="BE291" s="24"/>
      <c r="BF291" s="24"/>
      <c r="BG291" s="24"/>
    </row>
    <row r="292" spans="1:59">
      <c r="A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4"/>
      <c r="AD292" s="24"/>
      <c r="AE292" s="24"/>
      <c r="AF292" s="24"/>
      <c r="AG292" s="24"/>
      <c r="AH292" s="24"/>
      <c r="AI292" s="24"/>
      <c r="AJ292" s="24"/>
      <c r="AK292" s="24"/>
      <c r="AL292" s="24"/>
      <c r="AM292" s="24"/>
      <c r="AN292" s="24"/>
      <c r="AO292" s="24"/>
      <c r="AP292" s="24"/>
      <c r="AQ292" s="24"/>
      <c r="AR292" s="24"/>
      <c r="AS292" s="24"/>
      <c r="AT292" s="24"/>
      <c r="AU292" s="24"/>
      <c r="AV292" s="24"/>
      <c r="AW292" s="24"/>
      <c r="AX292" s="24"/>
      <c r="AY292" s="24"/>
      <c r="AZ292" s="24"/>
      <c r="BA292" s="24"/>
      <c r="BB292" s="24"/>
      <c r="BC292" s="24"/>
      <c r="BD292" s="24"/>
      <c r="BE292" s="24"/>
      <c r="BF292" s="24"/>
      <c r="BG292" s="24"/>
    </row>
    <row r="293" spans="1:59">
      <c r="A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F293" s="24"/>
      <c r="AG293" s="24"/>
      <c r="AH293" s="24"/>
      <c r="AI293" s="24"/>
      <c r="AJ293" s="24"/>
      <c r="AK293" s="24"/>
      <c r="AL293" s="24"/>
      <c r="AM293" s="24"/>
      <c r="AN293" s="24"/>
      <c r="AO293" s="24"/>
      <c r="AP293" s="24"/>
      <c r="AQ293" s="24"/>
      <c r="AR293" s="24"/>
      <c r="AS293" s="24"/>
      <c r="AT293" s="24"/>
      <c r="AU293" s="24"/>
      <c r="AV293" s="24"/>
      <c r="AW293" s="24"/>
      <c r="AX293" s="24"/>
      <c r="AY293" s="24"/>
      <c r="AZ293" s="24"/>
      <c r="BA293" s="24"/>
      <c r="BB293" s="24"/>
      <c r="BC293" s="24"/>
      <c r="BD293" s="24"/>
      <c r="BE293" s="24"/>
      <c r="BF293" s="24"/>
      <c r="BG293" s="24"/>
    </row>
    <row r="294" spans="1:59">
      <c r="A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24"/>
      <c r="AF294" s="24"/>
      <c r="AG294" s="24"/>
      <c r="AH294" s="24"/>
      <c r="AI294" s="24"/>
      <c r="AJ294" s="24"/>
      <c r="AK294" s="24"/>
      <c r="AL294" s="24"/>
      <c r="AM294" s="24"/>
      <c r="AN294" s="24"/>
      <c r="AO294" s="24"/>
      <c r="AP294" s="24"/>
      <c r="AQ294" s="24"/>
      <c r="AR294" s="24"/>
      <c r="AS294" s="24"/>
      <c r="AT294" s="24"/>
      <c r="AU294" s="24"/>
      <c r="AV294" s="24"/>
      <c r="AW294" s="24"/>
      <c r="AX294" s="24"/>
      <c r="AY294" s="24"/>
      <c r="AZ294" s="24"/>
      <c r="BA294" s="24"/>
      <c r="BB294" s="24"/>
      <c r="BC294" s="24"/>
      <c r="BD294" s="24"/>
      <c r="BE294" s="24"/>
      <c r="BF294" s="24"/>
      <c r="BG294" s="24"/>
    </row>
    <row r="295" spans="1:59">
      <c r="A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  <c r="AA295" s="24"/>
      <c r="AB295" s="24"/>
      <c r="AC295" s="24"/>
      <c r="AD295" s="24"/>
      <c r="AE295" s="24"/>
      <c r="AF295" s="24"/>
      <c r="AG295" s="24"/>
      <c r="AH295" s="24"/>
      <c r="AI295" s="24"/>
      <c r="AJ295" s="24"/>
      <c r="AK295" s="24"/>
      <c r="AL295" s="24"/>
      <c r="AM295" s="24"/>
      <c r="AN295" s="24"/>
      <c r="AO295" s="24"/>
      <c r="AP295" s="24"/>
      <c r="AQ295" s="24"/>
      <c r="AR295" s="24"/>
      <c r="AS295" s="24"/>
      <c r="AT295" s="24"/>
      <c r="AU295" s="24"/>
      <c r="AV295" s="24"/>
      <c r="AW295" s="24"/>
      <c r="AX295" s="24"/>
      <c r="AY295" s="24"/>
      <c r="AZ295" s="24"/>
      <c r="BA295" s="24"/>
      <c r="BB295" s="24"/>
      <c r="BC295" s="24"/>
      <c r="BD295" s="24"/>
      <c r="BE295" s="24"/>
      <c r="BF295" s="24"/>
      <c r="BG295" s="24"/>
    </row>
    <row r="296" spans="1:59">
      <c r="A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/>
      <c r="AD296" s="24"/>
      <c r="AE296" s="24"/>
      <c r="AF296" s="24"/>
      <c r="AG296" s="24"/>
      <c r="AH296" s="24"/>
      <c r="AI296" s="24"/>
      <c r="AJ296" s="24"/>
      <c r="AK296" s="24"/>
      <c r="AL296" s="24"/>
      <c r="AM296" s="24"/>
      <c r="AN296" s="24"/>
      <c r="AO296" s="24"/>
      <c r="AP296" s="24"/>
      <c r="AQ296" s="24"/>
      <c r="AR296" s="24"/>
      <c r="AS296" s="24"/>
      <c r="AT296" s="24"/>
      <c r="AU296" s="24"/>
      <c r="AV296" s="24"/>
      <c r="AW296" s="24"/>
      <c r="AX296" s="24"/>
      <c r="AY296" s="24"/>
      <c r="AZ296" s="24"/>
      <c r="BA296" s="24"/>
      <c r="BB296" s="24"/>
      <c r="BC296" s="24"/>
      <c r="BD296" s="24"/>
      <c r="BE296" s="24"/>
      <c r="BF296" s="24"/>
      <c r="BG296" s="24"/>
    </row>
    <row r="297" spans="1:59">
      <c r="A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24"/>
      <c r="AD297" s="24"/>
      <c r="AE297" s="24"/>
      <c r="AF297" s="24"/>
      <c r="AG297" s="24"/>
      <c r="AH297" s="24"/>
      <c r="AI297" s="24"/>
      <c r="AJ297" s="24"/>
      <c r="AK297" s="24"/>
      <c r="AL297" s="24"/>
      <c r="AM297" s="24"/>
      <c r="AN297" s="24"/>
      <c r="AO297" s="24"/>
      <c r="AP297" s="24"/>
      <c r="AQ297" s="24"/>
      <c r="AR297" s="24"/>
      <c r="AS297" s="24"/>
      <c r="AT297" s="24"/>
      <c r="AU297" s="24"/>
      <c r="AV297" s="24"/>
      <c r="AW297" s="24"/>
      <c r="AX297" s="24"/>
      <c r="AY297" s="24"/>
      <c r="AZ297" s="24"/>
      <c r="BA297" s="24"/>
      <c r="BB297" s="24"/>
      <c r="BC297" s="24"/>
      <c r="BD297" s="24"/>
      <c r="BE297" s="24"/>
      <c r="BF297" s="24"/>
      <c r="BG297" s="24"/>
    </row>
    <row r="298" spans="1:59">
      <c r="A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/>
      <c r="AF298" s="24"/>
      <c r="AG298" s="24"/>
      <c r="AH298" s="24"/>
      <c r="AI298" s="24"/>
      <c r="AJ298" s="24"/>
      <c r="AK298" s="24"/>
      <c r="AL298" s="24"/>
      <c r="AM298" s="24"/>
      <c r="AN298" s="24"/>
      <c r="AO298" s="24"/>
      <c r="AP298" s="24"/>
      <c r="AQ298" s="24"/>
      <c r="AR298" s="24"/>
      <c r="AS298" s="24"/>
      <c r="AT298" s="24"/>
      <c r="AU298" s="24"/>
      <c r="AV298" s="24"/>
      <c r="AW298" s="24"/>
      <c r="AX298" s="24"/>
      <c r="AY298" s="24"/>
      <c r="AZ298" s="24"/>
      <c r="BA298" s="24"/>
      <c r="BB298" s="24"/>
      <c r="BC298" s="24"/>
      <c r="BD298" s="24"/>
      <c r="BE298" s="24"/>
      <c r="BF298" s="24"/>
      <c r="BG298" s="24"/>
    </row>
    <row r="299" spans="1:59">
      <c r="A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F299" s="24"/>
      <c r="AG299" s="24"/>
      <c r="AH299" s="24"/>
      <c r="AI299" s="24"/>
      <c r="AJ299" s="24"/>
      <c r="AK299" s="24"/>
      <c r="AL299" s="24"/>
      <c r="AM299" s="24"/>
      <c r="AN299" s="24"/>
      <c r="AO299" s="24"/>
      <c r="AP299" s="24"/>
      <c r="AQ299" s="24"/>
      <c r="AR299" s="24"/>
      <c r="AS299" s="24"/>
      <c r="AT299" s="24"/>
      <c r="AU299" s="24"/>
      <c r="AV299" s="24"/>
      <c r="AW299" s="24"/>
      <c r="AX299" s="24"/>
      <c r="AY299" s="24"/>
      <c r="AZ299" s="24"/>
      <c r="BA299" s="24"/>
      <c r="BB299" s="24"/>
      <c r="BC299" s="24"/>
      <c r="BD299" s="24"/>
      <c r="BE299" s="24"/>
      <c r="BF299" s="24"/>
      <c r="BG299" s="24"/>
    </row>
    <row r="300" spans="1:59">
      <c r="A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  <c r="AD300" s="24"/>
      <c r="AE300" s="24"/>
      <c r="AF300" s="24"/>
      <c r="AG300" s="24"/>
      <c r="AH300" s="24"/>
      <c r="AI300" s="24"/>
      <c r="AJ300" s="24"/>
      <c r="AK300" s="24"/>
      <c r="AL300" s="24"/>
      <c r="AM300" s="24"/>
      <c r="AN300" s="24"/>
      <c r="AO300" s="24"/>
      <c r="AP300" s="24"/>
      <c r="AQ300" s="24"/>
      <c r="AR300" s="24"/>
      <c r="AS300" s="24"/>
      <c r="AT300" s="24"/>
      <c r="AU300" s="24"/>
      <c r="AV300" s="24"/>
      <c r="AW300" s="24"/>
      <c r="AX300" s="24"/>
      <c r="AY300" s="24"/>
      <c r="AZ300" s="24"/>
      <c r="BA300" s="24"/>
      <c r="BB300" s="24"/>
      <c r="BC300" s="24"/>
      <c r="BD300" s="24"/>
      <c r="BE300" s="24"/>
      <c r="BF300" s="24"/>
      <c r="BG300" s="24"/>
    </row>
    <row r="301" spans="1:59">
      <c r="A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F301" s="24"/>
      <c r="AG301" s="24"/>
      <c r="AH301" s="24"/>
      <c r="AI301" s="24"/>
      <c r="AJ301" s="24"/>
      <c r="AK301" s="24"/>
      <c r="AL301" s="24"/>
      <c r="AM301" s="24"/>
      <c r="AN301" s="24"/>
      <c r="AO301" s="24"/>
      <c r="AP301" s="24"/>
      <c r="AQ301" s="24"/>
      <c r="AR301" s="24"/>
      <c r="AS301" s="24"/>
      <c r="AT301" s="24"/>
      <c r="AU301" s="24"/>
      <c r="AV301" s="24"/>
      <c r="AW301" s="24"/>
      <c r="AX301" s="24"/>
      <c r="AY301" s="24"/>
      <c r="AZ301" s="24"/>
      <c r="BA301" s="24"/>
      <c r="BB301" s="24"/>
      <c r="BC301" s="24"/>
      <c r="BD301" s="24"/>
      <c r="BE301" s="24"/>
      <c r="BF301" s="24"/>
      <c r="BG301" s="24"/>
    </row>
    <row r="302" spans="1:59">
      <c r="A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  <c r="AD302" s="24"/>
      <c r="AE302" s="24"/>
      <c r="AF302" s="24"/>
      <c r="AG302" s="24"/>
      <c r="AH302" s="24"/>
      <c r="AI302" s="24"/>
      <c r="AJ302" s="24"/>
      <c r="AK302" s="24"/>
      <c r="AL302" s="24"/>
      <c r="AM302" s="24"/>
      <c r="AN302" s="24"/>
      <c r="AO302" s="24"/>
      <c r="AP302" s="24"/>
      <c r="AQ302" s="24"/>
      <c r="AR302" s="24"/>
      <c r="AS302" s="24"/>
      <c r="AT302" s="24"/>
      <c r="AU302" s="24"/>
      <c r="AV302" s="24"/>
      <c r="AW302" s="24"/>
      <c r="AX302" s="24"/>
      <c r="AY302" s="24"/>
      <c r="AZ302" s="24"/>
      <c r="BA302" s="24"/>
      <c r="BB302" s="24"/>
      <c r="BC302" s="24"/>
      <c r="BD302" s="24"/>
      <c r="BE302" s="24"/>
      <c r="BF302" s="24"/>
      <c r="BG302" s="24"/>
    </row>
    <row r="303" spans="1:59">
      <c r="A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F303" s="24"/>
      <c r="AG303" s="24"/>
      <c r="AH303" s="24"/>
      <c r="AI303" s="24"/>
      <c r="AJ303" s="24"/>
      <c r="AK303" s="24"/>
      <c r="AL303" s="24"/>
      <c r="AM303" s="24"/>
      <c r="AN303" s="24"/>
      <c r="AO303" s="24"/>
      <c r="AP303" s="24"/>
      <c r="AQ303" s="24"/>
      <c r="AR303" s="24"/>
      <c r="AS303" s="24"/>
      <c r="AT303" s="24"/>
      <c r="AU303" s="24"/>
      <c r="AV303" s="24"/>
      <c r="AW303" s="24"/>
      <c r="AX303" s="24"/>
      <c r="AY303" s="24"/>
      <c r="AZ303" s="24"/>
      <c r="BA303" s="24"/>
      <c r="BB303" s="24"/>
      <c r="BC303" s="24"/>
      <c r="BD303" s="24"/>
      <c r="BE303" s="24"/>
      <c r="BF303" s="24"/>
      <c r="BG303" s="24"/>
    </row>
    <row r="304" spans="1:59">
      <c r="A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  <c r="AD304" s="24"/>
      <c r="AE304" s="24"/>
      <c r="AF304" s="24"/>
      <c r="AG304" s="24"/>
      <c r="AH304" s="24"/>
      <c r="AI304" s="24"/>
      <c r="AJ304" s="24"/>
      <c r="AK304" s="24"/>
      <c r="AL304" s="24"/>
      <c r="AM304" s="24"/>
      <c r="AN304" s="24"/>
      <c r="AO304" s="24"/>
      <c r="AP304" s="24"/>
      <c r="AQ304" s="24"/>
      <c r="AR304" s="24"/>
      <c r="AS304" s="24"/>
      <c r="AT304" s="24"/>
      <c r="AU304" s="24"/>
      <c r="AV304" s="24"/>
      <c r="AW304" s="24"/>
      <c r="AX304" s="24"/>
      <c r="AY304" s="24"/>
      <c r="AZ304" s="24"/>
      <c r="BA304" s="24"/>
      <c r="BB304" s="24"/>
      <c r="BC304" s="24"/>
      <c r="BD304" s="24"/>
      <c r="BE304" s="24"/>
      <c r="BF304" s="24"/>
      <c r="BG304" s="24"/>
    </row>
    <row r="305" spans="1:59">
      <c r="A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  <c r="AD305" s="24"/>
      <c r="AE305" s="24"/>
      <c r="AF305" s="24"/>
      <c r="AG305" s="24"/>
      <c r="AH305" s="24"/>
      <c r="AI305" s="24"/>
      <c r="AJ305" s="24"/>
      <c r="AK305" s="24"/>
      <c r="AL305" s="24"/>
      <c r="AM305" s="24"/>
      <c r="AN305" s="24"/>
      <c r="AO305" s="24"/>
      <c r="AP305" s="24"/>
      <c r="AQ305" s="24"/>
      <c r="AR305" s="24"/>
      <c r="AS305" s="24"/>
      <c r="AT305" s="24"/>
      <c r="AU305" s="24"/>
      <c r="AV305" s="24"/>
      <c r="AW305" s="24"/>
      <c r="AX305" s="24"/>
      <c r="AY305" s="24"/>
      <c r="AZ305" s="24"/>
      <c r="BA305" s="24"/>
      <c r="BB305" s="24"/>
      <c r="BC305" s="24"/>
      <c r="BD305" s="24"/>
      <c r="BE305" s="24"/>
      <c r="BF305" s="24"/>
      <c r="BG305" s="24"/>
    </row>
    <row r="306" spans="1:59">
      <c r="A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  <c r="AA306" s="24"/>
      <c r="AB306" s="24"/>
      <c r="AC306" s="24"/>
      <c r="AD306" s="24"/>
      <c r="AE306" s="24"/>
      <c r="AF306" s="24"/>
      <c r="AG306" s="24"/>
      <c r="AH306" s="24"/>
      <c r="AI306" s="24"/>
      <c r="AJ306" s="24"/>
      <c r="AK306" s="24"/>
      <c r="AL306" s="24"/>
      <c r="AM306" s="24"/>
      <c r="AN306" s="24"/>
      <c r="AO306" s="24"/>
      <c r="AP306" s="24"/>
      <c r="AQ306" s="24"/>
      <c r="AR306" s="24"/>
      <c r="AS306" s="24"/>
      <c r="AT306" s="24"/>
      <c r="AU306" s="24"/>
      <c r="AV306" s="24"/>
      <c r="AW306" s="24"/>
      <c r="AX306" s="24"/>
      <c r="AY306" s="24"/>
      <c r="AZ306" s="24"/>
      <c r="BA306" s="24"/>
      <c r="BB306" s="24"/>
      <c r="BC306" s="24"/>
      <c r="BD306" s="24"/>
      <c r="BE306" s="24"/>
      <c r="BF306" s="24"/>
      <c r="BG306" s="24"/>
    </row>
    <row r="307" spans="1:59">
      <c r="A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F307" s="24"/>
      <c r="AG307" s="24"/>
      <c r="AH307" s="24"/>
      <c r="AI307" s="24"/>
      <c r="AJ307" s="24"/>
      <c r="AK307" s="24"/>
      <c r="AL307" s="24"/>
      <c r="AM307" s="24"/>
      <c r="AN307" s="24"/>
      <c r="AO307" s="24"/>
      <c r="AP307" s="24"/>
      <c r="AQ307" s="24"/>
      <c r="AR307" s="24"/>
      <c r="AS307" s="24"/>
      <c r="AT307" s="24"/>
      <c r="AU307" s="24"/>
      <c r="AV307" s="24"/>
      <c r="AW307" s="24"/>
      <c r="AX307" s="24"/>
      <c r="AY307" s="24"/>
      <c r="AZ307" s="24"/>
      <c r="BA307" s="24"/>
      <c r="BB307" s="24"/>
      <c r="BC307" s="24"/>
      <c r="BD307" s="24"/>
      <c r="BE307" s="24"/>
      <c r="BF307" s="24"/>
      <c r="BG307" s="24"/>
    </row>
    <row r="308" spans="1:59">
      <c r="A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  <c r="AA308" s="24"/>
      <c r="AB308" s="24"/>
      <c r="AC308" s="24"/>
      <c r="AD308" s="24"/>
      <c r="AE308" s="24"/>
      <c r="AF308" s="24"/>
      <c r="AG308" s="24"/>
      <c r="AH308" s="24"/>
      <c r="AI308" s="24"/>
      <c r="AJ308" s="24"/>
      <c r="AK308" s="24"/>
      <c r="AL308" s="24"/>
      <c r="AM308" s="24"/>
      <c r="AN308" s="24"/>
      <c r="AO308" s="24"/>
      <c r="AP308" s="24"/>
      <c r="AQ308" s="24"/>
      <c r="AR308" s="24"/>
      <c r="AS308" s="24"/>
      <c r="AT308" s="24"/>
      <c r="AU308" s="24"/>
      <c r="AV308" s="24"/>
      <c r="AW308" s="24"/>
      <c r="AX308" s="24"/>
      <c r="AY308" s="24"/>
      <c r="AZ308" s="24"/>
      <c r="BA308" s="24"/>
      <c r="BB308" s="24"/>
      <c r="BC308" s="24"/>
      <c r="BD308" s="24"/>
      <c r="BE308" s="24"/>
      <c r="BF308" s="24"/>
      <c r="BG308" s="24"/>
    </row>
    <row r="309" spans="1:59">
      <c r="A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F309" s="24"/>
      <c r="AG309" s="24"/>
      <c r="AH309" s="24"/>
      <c r="AI309" s="24"/>
      <c r="AJ309" s="24"/>
      <c r="AK309" s="24"/>
      <c r="AL309" s="24"/>
      <c r="AM309" s="24"/>
      <c r="AN309" s="24"/>
      <c r="AO309" s="24"/>
      <c r="AP309" s="24"/>
      <c r="AQ309" s="24"/>
      <c r="AR309" s="24"/>
      <c r="AS309" s="24"/>
      <c r="AT309" s="24"/>
      <c r="AU309" s="24"/>
      <c r="AV309" s="24"/>
      <c r="AW309" s="24"/>
      <c r="AX309" s="24"/>
      <c r="AY309" s="24"/>
      <c r="AZ309" s="24"/>
      <c r="BA309" s="24"/>
      <c r="BB309" s="24"/>
      <c r="BC309" s="24"/>
      <c r="BD309" s="24"/>
      <c r="BE309" s="24"/>
      <c r="BF309" s="24"/>
      <c r="BG309" s="24"/>
    </row>
    <row r="310" spans="1:59">
      <c r="A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24"/>
      <c r="AF310" s="24"/>
      <c r="AG310" s="24"/>
      <c r="AH310" s="24"/>
      <c r="AI310" s="24"/>
      <c r="AJ310" s="24"/>
      <c r="AK310" s="24"/>
      <c r="AL310" s="24"/>
      <c r="AM310" s="24"/>
      <c r="AN310" s="24"/>
      <c r="AO310" s="24"/>
      <c r="AP310" s="24"/>
      <c r="AQ310" s="24"/>
      <c r="AR310" s="24"/>
      <c r="AS310" s="24"/>
      <c r="AT310" s="24"/>
      <c r="AU310" s="24"/>
      <c r="AV310" s="24"/>
      <c r="AW310" s="24"/>
      <c r="AX310" s="24"/>
      <c r="AY310" s="24"/>
      <c r="AZ310" s="24"/>
      <c r="BA310" s="24"/>
      <c r="BB310" s="24"/>
      <c r="BC310" s="24"/>
      <c r="BD310" s="24"/>
      <c r="BE310" s="24"/>
      <c r="BF310" s="24"/>
      <c r="BG310" s="24"/>
    </row>
    <row r="311" spans="1:59">
      <c r="A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  <c r="AA311" s="24"/>
      <c r="AB311" s="24"/>
      <c r="AC311" s="24"/>
      <c r="AD311" s="24"/>
      <c r="AE311" s="24"/>
      <c r="AF311" s="24"/>
      <c r="AG311" s="24"/>
      <c r="AH311" s="24"/>
      <c r="AI311" s="24"/>
      <c r="AJ311" s="24"/>
      <c r="AK311" s="24"/>
      <c r="AL311" s="24"/>
      <c r="AM311" s="24"/>
      <c r="AN311" s="24"/>
      <c r="AO311" s="24"/>
      <c r="AP311" s="24"/>
      <c r="AQ311" s="24"/>
      <c r="AR311" s="24"/>
      <c r="AS311" s="24"/>
      <c r="AT311" s="24"/>
      <c r="AU311" s="24"/>
      <c r="AV311" s="24"/>
      <c r="AW311" s="24"/>
      <c r="AX311" s="24"/>
      <c r="AY311" s="24"/>
      <c r="AZ311" s="24"/>
      <c r="BA311" s="24"/>
      <c r="BB311" s="24"/>
      <c r="BC311" s="24"/>
      <c r="BD311" s="24"/>
      <c r="BE311" s="24"/>
      <c r="BF311" s="24"/>
      <c r="BG311" s="24"/>
    </row>
    <row r="312" spans="1:59">
      <c r="A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24"/>
      <c r="AF312" s="24"/>
      <c r="AG312" s="24"/>
      <c r="AH312" s="24"/>
      <c r="AI312" s="24"/>
      <c r="AJ312" s="24"/>
      <c r="AK312" s="24"/>
      <c r="AL312" s="24"/>
      <c r="AM312" s="24"/>
      <c r="AN312" s="24"/>
      <c r="AO312" s="24"/>
      <c r="AP312" s="24"/>
      <c r="AQ312" s="24"/>
      <c r="AR312" s="24"/>
      <c r="AS312" s="24"/>
      <c r="AT312" s="24"/>
      <c r="AU312" s="24"/>
      <c r="AV312" s="24"/>
      <c r="AW312" s="24"/>
      <c r="AX312" s="24"/>
      <c r="AY312" s="24"/>
      <c r="AZ312" s="24"/>
      <c r="BA312" s="24"/>
      <c r="BB312" s="24"/>
      <c r="BC312" s="24"/>
      <c r="BD312" s="24"/>
      <c r="BE312" s="24"/>
      <c r="BF312" s="24"/>
      <c r="BG312" s="24"/>
    </row>
    <row r="313" spans="1:59">
      <c r="A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  <c r="AA313" s="24"/>
      <c r="AB313" s="24"/>
      <c r="AC313" s="24"/>
      <c r="AD313" s="24"/>
      <c r="AE313" s="24"/>
      <c r="AF313" s="24"/>
      <c r="AG313" s="24"/>
      <c r="AH313" s="24"/>
      <c r="AI313" s="24"/>
      <c r="AJ313" s="24"/>
      <c r="AK313" s="24"/>
      <c r="AL313" s="24"/>
      <c r="AM313" s="24"/>
      <c r="AN313" s="24"/>
      <c r="AO313" s="24"/>
      <c r="AP313" s="24"/>
      <c r="AQ313" s="24"/>
      <c r="AR313" s="24"/>
      <c r="AS313" s="24"/>
      <c r="AT313" s="24"/>
      <c r="AU313" s="24"/>
      <c r="AV313" s="24"/>
      <c r="AW313" s="24"/>
      <c r="AX313" s="24"/>
      <c r="AY313" s="24"/>
      <c r="AZ313" s="24"/>
      <c r="BA313" s="24"/>
      <c r="BB313" s="24"/>
      <c r="BC313" s="24"/>
      <c r="BD313" s="24"/>
      <c r="BE313" s="24"/>
      <c r="BF313" s="24"/>
      <c r="BG313" s="24"/>
    </row>
    <row r="314" spans="1:59">
      <c r="A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  <c r="AA314" s="24"/>
      <c r="AB314" s="24"/>
      <c r="AC314" s="24"/>
      <c r="AD314" s="24"/>
      <c r="AE314" s="24"/>
      <c r="AF314" s="24"/>
      <c r="AG314" s="24"/>
      <c r="AH314" s="24"/>
      <c r="AI314" s="24"/>
      <c r="AJ314" s="24"/>
      <c r="AK314" s="24"/>
      <c r="AL314" s="24"/>
      <c r="AM314" s="24"/>
      <c r="AN314" s="24"/>
      <c r="AO314" s="24"/>
      <c r="AP314" s="24"/>
      <c r="AQ314" s="24"/>
      <c r="AR314" s="24"/>
      <c r="AS314" s="24"/>
      <c r="AT314" s="24"/>
      <c r="AU314" s="24"/>
      <c r="AV314" s="24"/>
      <c r="AW314" s="24"/>
      <c r="AX314" s="24"/>
      <c r="AY314" s="24"/>
      <c r="AZ314" s="24"/>
      <c r="BA314" s="24"/>
      <c r="BB314" s="24"/>
      <c r="BC314" s="24"/>
      <c r="BD314" s="24"/>
      <c r="BE314" s="24"/>
      <c r="BF314" s="24"/>
      <c r="BG314" s="24"/>
    </row>
    <row r="315" spans="1:59">
      <c r="A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  <c r="AA315" s="24"/>
      <c r="AB315" s="24"/>
      <c r="AC315" s="24"/>
      <c r="AD315" s="24"/>
      <c r="AE315" s="24"/>
      <c r="AF315" s="24"/>
      <c r="AG315" s="24"/>
      <c r="AH315" s="24"/>
      <c r="AI315" s="24"/>
      <c r="AJ315" s="24"/>
      <c r="AK315" s="24"/>
      <c r="AL315" s="24"/>
      <c r="AM315" s="24"/>
      <c r="AN315" s="24"/>
      <c r="AO315" s="24"/>
      <c r="AP315" s="24"/>
      <c r="AQ315" s="24"/>
      <c r="AR315" s="24"/>
      <c r="AS315" s="24"/>
      <c r="AT315" s="24"/>
      <c r="AU315" s="24"/>
      <c r="AV315" s="24"/>
      <c r="AW315" s="24"/>
      <c r="AX315" s="24"/>
      <c r="AY315" s="24"/>
      <c r="AZ315" s="24"/>
      <c r="BA315" s="24"/>
      <c r="BB315" s="24"/>
      <c r="BC315" s="24"/>
      <c r="BD315" s="24"/>
      <c r="BE315" s="24"/>
      <c r="BF315" s="24"/>
      <c r="BG315" s="24"/>
    </row>
    <row r="316" spans="1:59">
      <c r="A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F316" s="24"/>
      <c r="AG316" s="24"/>
      <c r="AH316" s="24"/>
      <c r="AI316" s="24"/>
      <c r="AJ316" s="24"/>
      <c r="AK316" s="24"/>
      <c r="AL316" s="24"/>
      <c r="AM316" s="24"/>
      <c r="AN316" s="24"/>
      <c r="AO316" s="24"/>
      <c r="AP316" s="24"/>
      <c r="AQ316" s="24"/>
      <c r="AR316" s="24"/>
      <c r="AS316" s="24"/>
      <c r="AT316" s="24"/>
      <c r="AU316" s="24"/>
      <c r="AV316" s="24"/>
      <c r="AW316" s="24"/>
      <c r="AX316" s="24"/>
      <c r="AY316" s="24"/>
      <c r="AZ316" s="24"/>
      <c r="BA316" s="24"/>
      <c r="BB316" s="24"/>
      <c r="BC316" s="24"/>
      <c r="BD316" s="24"/>
      <c r="BE316" s="24"/>
      <c r="BF316" s="24"/>
      <c r="BG316" s="24"/>
    </row>
    <row r="317" spans="1:59">
      <c r="A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  <c r="AA317" s="24"/>
      <c r="AB317" s="24"/>
      <c r="AC317" s="24"/>
      <c r="AD317" s="24"/>
      <c r="AE317" s="24"/>
      <c r="AF317" s="24"/>
      <c r="AG317" s="24"/>
      <c r="AH317" s="24"/>
      <c r="AI317" s="24"/>
      <c r="AJ317" s="24"/>
      <c r="AK317" s="24"/>
      <c r="AL317" s="24"/>
      <c r="AM317" s="24"/>
      <c r="AN317" s="24"/>
      <c r="AO317" s="24"/>
      <c r="AP317" s="24"/>
      <c r="AQ317" s="24"/>
      <c r="AR317" s="24"/>
      <c r="AS317" s="24"/>
      <c r="AT317" s="24"/>
      <c r="AU317" s="24"/>
      <c r="AV317" s="24"/>
      <c r="AW317" s="24"/>
      <c r="AX317" s="24"/>
      <c r="AY317" s="24"/>
      <c r="AZ317" s="24"/>
      <c r="BA317" s="24"/>
      <c r="BB317" s="24"/>
      <c r="BC317" s="24"/>
      <c r="BD317" s="24"/>
      <c r="BE317" s="24"/>
      <c r="BF317" s="24"/>
      <c r="BG317" s="24"/>
    </row>
    <row r="318" spans="1:59">
      <c r="A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F318" s="24"/>
      <c r="AG318" s="24"/>
      <c r="AH318" s="24"/>
      <c r="AI318" s="24"/>
      <c r="AJ318" s="24"/>
      <c r="AK318" s="24"/>
      <c r="AL318" s="24"/>
      <c r="AM318" s="24"/>
      <c r="AN318" s="24"/>
      <c r="AO318" s="24"/>
      <c r="AP318" s="24"/>
      <c r="AQ318" s="24"/>
      <c r="AR318" s="24"/>
      <c r="AS318" s="24"/>
      <c r="AT318" s="24"/>
      <c r="AU318" s="24"/>
      <c r="AV318" s="24"/>
      <c r="AW318" s="24"/>
      <c r="AX318" s="24"/>
      <c r="AY318" s="24"/>
      <c r="AZ318" s="24"/>
      <c r="BA318" s="24"/>
      <c r="BB318" s="24"/>
      <c r="BC318" s="24"/>
      <c r="BD318" s="24"/>
      <c r="BE318" s="24"/>
      <c r="BF318" s="24"/>
      <c r="BG318" s="24"/>
    </row>
    <row r="319" spans="1:59">
      <c r="A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  <c r="AA319" s="24"/>
      <c r="AB319" s="24"/>
      <c r="AC319" s="24"/>
      <c r="AD319" s="24"/>
      <c r="AE319" s="24"/>
      <c r="AF319" s="24"/>
      <c r="AG319" s="24"/>
      <c r="AH319" s="24"/>
      <c r="AI319" s="24"/>
      <c r="AJ319" s="24"/>
      <c r="AK319" s="24"/>
      <c r="AL319" s="24"/>
      <c r="AM319" s="24"/>
      <c r="AN319" s="24"/>
      <c r="AO319" s="24"/>
      <c r="AP319" s="24"/>
      <c r="AQ319" s="24"/>
      <c r="AR319" s="24"/>
      <c r="AS319" s="24"/>
      <c r="AT319" s="24"/>
      <c r="AU319" s="24"/>
      <c r="AV319" s="24"/>
      <c r="AW319" s="24"/>
      <c r="AX319" s="24"/>
      <c r="AY319" s="24"/>
      <c r="AZ319" s="24"/>
      <c r="BA319" s="24"/>
      <c r="BB319" s="24"/>
      <c r="BC319" s="24"/>
      <c r="BD319" s="24"/>
      <c r="BE319" s="24"/>
      <c r="BF319" s="24"/>
      <c r="BG319" s="24"/>
    </row>
    <row r="320" spans="1:59">
      <c r="A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  <c r="AA320" s="24"/>
      <c r="AB320" s="24"/>
      <c r="AC320" s="24"/>
      <c r="AD320" s="24"/>
      <c r="AE320" s="24"/>
      <c r="AF320" s="24"/>
      <c r="AG320" s="24"/>
      <c r="AH320" s="24"/>
      <c r="AI320" s="24"/>
      <c r="AJ320" s="24"/>
      <c r="AK320" s="24"/>
      <c r="AL320" s="24"/>
      <c r="AM320" s="24"/>
      <c r="AN320" s="24"/>
      <c r="AO320" s="24"/>
      <c r="AP320" s="24"/>
      <c r="AQ320" s="24"/>
      <c r="AR320" s="24"/>
      <c r="AS320" s="24"/>
      <c r="AT320" s="24"/>
      <c r="AU320" s="24"/>
      <c r="AV320" s="24"/>
      <c r="AW320" s="24"/>
      <c r="AX320" s="24"/>
      <c r="AY320" s="24"/>
      <c r="AZ320" s="24"/>
      <c r="BA320" s="24"/>
      <c r="BB320" s="24"/>
      <c r="BC320" s="24"/>
      <c r="BD320" s="24"/>
      <c r="BE320" s="24"/>
      <c r="BF320" s="24"/>
      <c r="BG320" s="24"/>
    </row>
    <row r="321" spans="1:59">
      <c r="A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F321" s="24"/>
      <c r="AG321" s="24"/>
      <c r="AH321" s="24"/>
      <c r="AI321" s="24"/>
      <c r="AJ321" s="24"/>
      <c r="AK321" s="24"/>
      <c r="AL321" s="24"/>
      <c r="AM321" s="24"/>
      <c r="AN321" s="24"/>
      <c r="AO321" s="24"/>
      <c r="AP321" s="24"/>
      <c r="AQ321" s="24"/>
      <c r="AR321" s="24"/>
      <c r="AS321" s="24"/>
      <c r="AT321" s="24"/>
      <c r="AU321" s="24"/>
      <c r="AV321" s="24"/>
      <c r="AW321" s="24"/>
      <c r="AX321" s="24"/>
      <c r="AY321" s="24"/>
      <c r="AZ321" s="24"/>
      <c r="BA321" s="24"/>
      <c r="BB321" s="24"/>
      <c r="BC321" s="24"/>
      <c r="BD321" s="24"/>
      <c r="BE321" s="24"/>
      <c r="BF321" s="24"/>
      <c r="BG321" s="24"/>
    </row>
    <row r="322" spans="1:59">
      <c r="A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  <c r="AA322" s="24"/>
      <c r="AB322" s="24"/>
      <c r="AC322" s="24"/>
      <c r="AD322" s="24"/>
      <c r="AE322" s="24"/>
      <c r="AF322" s="24"/>
      <c r="AG322" s="24"/>
      <c r="AH322" s="24"/>
      <c r="AI322" s="24"/>
      <c r="AJ322" s="24"/>
      <c r="AK322" s="24"/>
      <c r="AL322" s="24"/>
      <c r="AM322" s="24"/>
      <c r="AN322" s="24"/>
      <c r="AO322" s="24"/>
      <c r="AP322" s="24"/>
      <c r="AQ322" s="24"/>
      <c r="AR322" s="24"/>
      <c r="AS322" s="24"/>
      <c r="AT322" s="24"/>
      <c r="AU322" s="24"/>
      <c r="AV322" s="24"/>
      <c r="AW322" s="24"/>
      <c r="AX322" s="24"/>
      <c r="AY322" s="24"/>
      <c r="AZ322" s="24"/>
      <c r="BA322" s="24"/>
      <c r="BB322" s="24"/>
      <c r="BC322" s="24"/>
      <c r="BD322" s="24"/>
      <c r="BE322" s="24"/>
      <c r="BF322" s="24"/>
      <c r="BG322" s="24"/>
    </row>
    <row r="323" spans="1:59">
      <c r="A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F323" s="24"/>
      <c r="AG323" s="24"/>
      <c r="AH323" s="24"/>
      <c r="AI323" s="24"/>
      <c r="AJ323" s="24"/>
      <c r="AK323" s="24"/>
      <c r="AL323" s="24"/>
      <c r="AM323" s="24"/>
      <c r="AN323" s="24"/>
      <c r="AO323" s="24"/>
      <c r="AP323" s="24"/>
      <c r="AQ323" s="24"/>
      <c r="AR323" s="24"/>
      <c r="AS323" s="24"/>
      <c r="AT323" s="24"/>
      <c r="AU323" s="24"/>
      <c r="AV323" s="24"/>
      <c r="AW323" s="24"/>
      <c r="AX323" s="24"/>
      <c r="AY323" s="24"/>
      <c r="AZ323" s="24"/>
      <c r="BA323" s="24"/>
      <c r="BB323" s="24"/>
      <c r="BC323" s="24"/>
      <c r="BD323" s="24"/>
      <c r="BE323" s="24"/>
      <c r="BF323" s="24"/>
      <c r="BG323" s="24"/>
    </row>
    <row r="324" spans="1:59">
      <c r="A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  <c r="AA324" s="24"/>
      <c r="AB324" s="24"/>
      <c r="AC324" s="24"/>
      <c r="AD324" s="24"/>
      <c r="AE324" s="24"/>
      <c r="AF324" s="24"/>
      <c r="AG324" s="24"/>
      <c r="AH324" s="24"/>
      <c r="AI324" s="24"/>
      <c r="AJ324" s="24"/>
      <c r="AK324" s="24"/>
      <c r="AL324" s="24"/>
      <c r="AM324" s="24"/>
      <c r="AN324" s="24"/>
      <c r="AO324" s="24"/>
      <c r="AP324" s="24"/>
      <c r="AQ324" s="24"/>
      <c r="AR324" s="24"/>
      <c r="AS324" s="24"/>
      <c r="AT324" s="24"/>
      <c r="AU324" s="24"/>
      <c r="AV324" s="24"/>
      <c r="AW324" s="24"/>
      <c r="AX324" s="24"/>
      <c r="AY324" s="24"/>
      <c r="AZ324" s="24"/>
      <c r="BA324" s="24"/>
      <c r="BB324" s="24"/>
      <c r="BC324" s="24"/>
      <c r="BD324" s="24"/>
      <c r="BE324" s="24"/>
      <c r="BF324" s="24"/>
      <c r="BG324" s="24"/>
    </row>
    <row r="325" spans="1:59">
      <c r="A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  <c r="AA325" s="24"/>
      <c r="AB325" s="24"/>
      <c r="AC325" s="24"/>
      <c r="AD325" s="24"/>
      <c r="AE325" s="24"/>
      <c r="AF325" s="24"/>
      <c r="AG325" s="24"/>
      <c r="AH325" s="24"/>
      <c r="AI325" s="24"/>
      <c r="AJ325" s="24"/>
      <c r="AK325" s="24"/>
      <c r="AL325" s="24"/>
      <c r="AM325" s="24"/>
      <c r="AN325" s="24"/>
      <c r="AO325" s="24"/>
      <c r="AP325" s="24"/>
      <c r="AQ325" s="24"/>
      <c r="AR325" s="24"/>
      <c r="AS325" s="24"/>
      <c r="AT325" s="24"/>
      <c r="AU325" s="24"/>
      <c r="AV325" s="24"/>
      <c r="AW325" s="24"/>
      <c r="AX325" s="24"/>
      <c r="AY325" s="24"/>
      <c r="AZ325" s="24"/>
      <c r="BA325" s="24"/>
      <c r="BB325" s="24"/>
      <c r="BC325" s="24"/>
      <c r="BD325" s="24"/>
      <c r="BE325" s="24"/>
      <c r="BF325" s="24"/>
      <c r="BG325" s="24"/>
    </row>
    <row r="326" spans="1:59">
      <c r="A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F326" s="24"/>
      <c r="AG326" s="24"/>
      <c r="AH326" s="24"/>
      <c r="AI326" s="24"/>
      <c r="AJ326" s="24"/>
      <c r="AK326" s="24"/>
      <c r="AL326" s="24"/>
      <c r="AM326" s="24"/>
      <c r="AN326" s="24"/>
      <c r="AO326" s="24"/>
      <c r="AP326" s="24"/>
      <c r="AQ326" s="24"/>
      <c r="AR326" s="24"/>
      <c r="AS326" s="24"/>
      <c r="AT326" s="24"/>
      <c r="AU326" s="24"/>
      <c r="AV326" s="24"/>
      <c r="AW326" s="24"/>
      <c r="AX326" s="24"/>
      <c r="AY326" s="24"/>
      <c r="AZ326" s="24"/>
      <c r="BA326" s="24"/>
      <c r="BB326" s="24"/>
      <c r="BC326" s="24"/>
      <c r="BD326" s="24"/>
      <c r="BE326" s="24"/>
      <c r="BF326" s="24"/>
      <c r="BG326" s="24"/>
    </row>
    <row r="327" spans="1:59">
      <c r="H327" s="24"/>
    </row>
  </sheetData>
  <sortState ref="A69:G84">
    <sortCondition ref="A69"/>
  </sortState>
  <mergeCells count="9">
    <mergeCell ref="D63:F63"/>
    <mergeCell ref="D64:F64"/>
    <mergeCell ref="A133:G133"/>
    <mergeCell ref="D3:G3"/>
    <mergeCell ref="D4:G4"/>
    <mergeCell ref="D6:F6"/>
    <mergeCell ref="D7:F7"/>
    <mergeCell ref="D60:G60"/>
    <mergeCell ref="D61:G61"/>
  </mergeCells>
  <printOptions gridLinesSet="0"/>
  <pageMargins left="0.7" right="0.7" top="0.75" bottom="0.75" header="0.3" footer="0.3"/>
  <pageSetup paperSize="9" scale="70" orientation="portrait" r:id="rId1"/>
  <headerFooter alignWithMargins="0"/>
  <rowBreaks count="1" manualBreakCount="1">
    <brk id="59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>
  <sheetPr syncVertical="1" syncRef="A37" transitionEvaluation="1">
    <tabColor rgb="FF7030A0"/>
  </sheetPr>
  <dimension ref="A1:O435"/>
  <sheetViews>
    <sheetView showGridLines="0" view="pageLayout" topLeftCell="A37" zoomScaleSheetLayoutView="41" workbookViewId="0">
      <selection activeCell="F430" sqref="F430"/>
    </sheetView>
  </sheetViews>
  <sheetFormatPr baseColWidth="10" defaultColWidth="11" defaultRowHeight="12.75"/>
  <cols>
    <col min="1" max="1" width="35" style="89" customWidth="1"/>
    <col min="2" max="2" width="12.140625" style="87" customWidth="1"/>
    <col min="3" max="3" width="11" style="87" customWidth="1"/>
    <col min="4" max="4" width="13.28515625" style="87" customWidth="1"/>
    <col min="5" max="5" width="16.140625" style="87" customWidth="1"/>
    <col min="6" max="6" width="35" style="119" customWidth="1"/>
    <col min="7" max="12" width="11" style="89" customWidth="1"/>
    <col min="13" max="13" width="11.28515625" style="89" customWidth="1"/>
    <col min="14" max="14" width="11" style="89" hidden="1" customWidth="1"/>
    <col min="15" max="15" width="42" style="89" customWidth="1"/>
    <col min="16" max="246" width="11" style="89"/>
    <col min="247" max="247" width="35" style="89" customWidth="1"/>
    <col min="248" max="248" width="12.140625" style="89" customWidth="1"/>
    <col min="249" max="249" width="11" style="89" customWidth="1"/>
    <col min="250" max="250" width="13.28515625" style="89" customWidth="1"/>
    <col min="251" max="251" width="16.140625" style="89" customWidth="1"/>
    <col min="252" max="252" width="35" style="89" customWidth="1"/>
    <col min="253" max="254" width="11" style="89" customWidth="1"/>
    <col min="255" max="255" width="23.42578125" style="89" customWidth="1"/>
    <col min="256" max="268" width="11" style="89" customWidth="1"/>
    <col min="269" max="269" width="11.28515625" style="89" customWidth="1"/>
    <col min="270" max="270" width="0" style="89" hidden="1" customWidth="1"/>
    <col min="271" max="271" width="42" style="89" customWidth="1"/>
    <col min="272" max="502" width="11" style="89"/>
    <col min="503" max="503" width="35" style="89" customWidth="1"/>
    <col min="504" max="504" width="12.140625" style="89" customWidth="1"/>
    <col min="505" max="505" width="11" style="89" customWidth="1"/>
    <col min="506" max="506" width="13.28515625" style="89" customWidth="1"/>
    <col min="507" max="507" width="16.140625" style="89" customWidth="1"/>
    <col min="508" max="508" width="35" style="89" customWidth="1"/>
    <col min="509" max="510" width="11" style="89" customWidth="1"/>
    <col min="511" max="511" width="23.42578125" style="89" customWidth="1"/>
    <col min="512" max="524" width="11" style="89" customWidth="1"/>
    <col min="525" max="525" width="11.28515625" style="89" customWidth="1"/>
    <col min="526" max="526" width="0" style="89" hidden="1" customWidth="1"/>
    <col min="527" max="527" width="42" style="89" customWidth="1"/>
    <col min="528" max="758" width="11" style="89"/>
    <col min="759" max="759" width="35" style="89" customWidth="1"/>
    <col min="760" max="760" width="12.140625" style="89" customWidth="1"/>
    <col min="761" max="761" width="11" style="89" customWidth="1"/>
    <col min="762" max="762" width="13.28515625" style="89" customWidth="1"/>
    <col min="763" max="763" width="16.140625" style="89" customWidth="1"/>
    <col min="764" max="764" width="35" style="89" customWidth="1"/>
    <col min="765" max="766" width="11" style="89" customWidth="1"/>
    <col min="767" max="767" width="23.42578125" style="89" customWidth="1"/>
    <col min="768" max="780" width="11" style="89" customWidth="1"/>
    <col min="781" max="781" width="11.28515625" style="89" customWidth="1"/>
    <col min="782" max="782" width="0" style="89" hidden="1" customWidth="1"/>
    <col min="783" max="783" width="42" style="89" customWidth="1"/>
    <col min="784" max="1014" width="11" style="89"/>
    <col min="1015" max="1015" width="35" style="89" customWidth="1"/>
    <col min="1016" max="1016" width="12.140625" style="89" customWidth="1"/>
    <col min="1017" max="1017" width="11" style="89" customWidth="1"/>
    <col min="1018" max="1018" width="13.28515625" style="89" customWidth="1"/>
    <col min="1019" max="1019" width="16.140625" style="89" customWidth="1"/>
    <col min="1020" max="1020" width="35" style="89" customWidth="1"/>
    <col min="1021" max="1022" width="11" style="89" customWidth="1"/>
    <col min="1023" max="1023" width="23.42578125" style="89" customWidth="1"/>
    <col min="1024" max="1036" width="11" style="89" customWidth="1"/>
    <col min="1037" max="1037" width="11.28515625" style="89" customWidth="1"/>
    <col min="1038" max="1038" width="0" style="89" hidden="1" customWidth="1"/>
    <col min="1039" max="1039" width="42" style="89" customWidth="1"/>
    <col min="1040" max="1270" width="11" style="89"/>
    <col min="1271" max="1271" width="35" style="89" customWidth="1"/>
    <col min="1272" max="1272" width="12.140625" style="89" customWidth="1"/>
    <col min="1273" max="1273" width="11" style="89" customWidth="1"/>
    <col min="1274" max="1274" width="13.28515625" style="89" customWidth="1"/>
    <col min="1275" max="1275" width="16.140625" style="89" customWidth="1"/>
    <col min="1276" max="1276" width="35" style="89" customWidth="1"/>
    <col min="1277" max="1278" width="11" style="89" customWidth="1"/>
    <col min="1279" max="1279" width="23.42578125" style="89" customWidth="1"/>
    <col min="1280" max="1292" width="11" style="89" customWidth="1"/>
    <col min="1293" max="1293" width="11.28515625" style="89" customWidth="1"/>
    <col min="1294" max="1294" width="0" style="89" hidden="1" customWidth="1"/>
    <col min="1295" max="1295" width="42" style="89" customWidth="1"/>
    <col min="1296" max="1526" width="11" style="89"/>
    <col min="1527" max="1527" width="35" style="89" customWidth="1"/>
    <col min="1528" max="1528" width="12.140625" style="89" customWidth="1"/>
    <col min="1529" max="1529" width="11" style="89" customWidth="1"/>
    <col min="1530" max="1530" width="13.28515625" style="89" customWidth="1"/>
    <col min="1531" max="1531" width="16.140625" style="89" customWidth="1"/>
    <col min="1532" max="1532" width="35" style="89" customWidth="1"/>
    <col min="1533" max="1534" width="11" style="89" customWidth="1"/>
    <col min="1535" max="1535" width="23.42578125" style="89" customWidth="1"/>
    <col min="1536" max="1548" width="11" style="89" customWidth="1"/>
    <col min="1549" max="1549" width="11.28515625" style="89" customWidth="1"/>
    <col min="1550" max="1550" width="0" style="89" hidden="1" customWidth="1"/>
    <col min="1551" max="1551" width="42" style="89" customWidth="1"/>
    <col min="1552" max="1782" width="11" style="89"/>
    <col min="1783" max="1783" width="35" style="89" customWidth="1"/>
    <col min="1784" max="1784" width="12.140625" style="89" customWidth="1"/>
    <col min="1785" max="1785" width="11" style="89" customWidth="1"/>
    <col min="1786" max="1786" width="13.28515625" style="89" customWidth="1"/>
    <col min="1787" max="1787" width="16.140625" style="89" customWidth="1"/>
    <col min="1788" max="1788" width="35" style="89" customWidth="1"/>
    <col min="1789" max="1790" width="11" style="89" customWidth="1"/>
    <col min="1791" max="1791" width="23.42578125" style="89" customWidth="1"/>
    <col min="1792" max="1804" width="11" style="89" customWidth="1"/>
    <col min="1805" max="1805" width="11.28515625" style="89" customWidth="1"/>
    <col min="1806" max="1806" width="0" style="89" hidden="1" customWidth="1"/>
    <col min="1807" max="1807" width="42" style="89" customWidth="1"/>
    <col min="1808" max="2038" width="11" style="89"/>
    <col min="2039" max="2039" width="35" style="89" customWidth="1"/>
    <col min="2040" max="2040" width="12.140625" style="89" customWidth="1"/>
    <col min="2041" max="2041" width="11" style="89" customWidth="1"/>
    <col min="2042" max="2042" width="13.28515625" style="89" customWidth="1"/>
    <col min="2043" max="2043" width="16.140625" style="89" customWidth="1"/>
    <col min="2044" max="2044" width="35" style="89" customWidth="1"/>
    <col min="2045" max="2046" width="11" style="89" customWidth="1"/>
    <col min="2047" max="2047" width="23.42578125" style="89" customWidth="1"/>
    <col min="2048" max="2060" width="11" style="89" customWidth="1"/>
    <col min="2061" max="2061" width="11.28515625" style="89" customWidth="1"/>
    <col min="2062" max="2062" width="0" style="89" hidden="1" customWidth="1"/>
    <col min="2063" max="2063" width="42" style="89" customWidth="1"/>
    <col min="2064" max="2294" width="11" style="89"/>
    <col min="2295" max="2295" width="35" style="89" customWidth="1"/>
    <col min="2296" max="2296" width="12.140625" style="89" customWidth="1"/>
    <col min="2297" max="2297" width="11" style="89" customWidth="1"/>
    <col min="2298" max="2298" width="13.28515625" style="89" customWidth="1"/>
    <col min="2299" max="2299" width="16.140625" style="89" customWidth="1"/>
    <col min="2300" max="2300" width="35" style="89" customWidth="1"/>
    <col min="2301" max="2302" width="11" style="89" customWidth="1"/>
    <col min="2303" max="2303" width="23.42578125" style="89" customWidth="1"/>
    <col min="2304" max="2316" width="11" style="89" customWidth="1"/>
    <col min="2317" max="2317" width="11.28515625" style="89" customWidth="1"/>
    <col min="2318" max="2318" width="0" style="89" hidden="1" customWidth="1"/>
    <col min="2319" max="2319" width="42" style="89" customWidth="1"/>
    <col min="2320" max="2550" width="11" style="89"/>
    <col min="2551" max="2551" width="35" style="89" customWidth="1"/>
    <col min="2552" max="2552" width="12.140625" style="89" customWidth="1"/>
    <col min="2553" max="2553" width="11" style="89" customWidth="1"/>
    <col min="2554" max="2554" width="13.28515625" style="89" customWidth="1"/>
    <col min="2555" max="2555" width="16.140625" style="89" customWidth="1"/>
    <col min="2556" max="2556" width="35" style="89" customWidth="1"/>
    <col min="2557" max="2558" width="11" style="89" customWidth="1"/>
    <col min="2559" max="2559" width="23.42578125" style="89" customWidth="1"/>
    <col min="2560" max="2572" width="11" style="89" customWidth="1"/>
    <col min="2573" max="2573" width="11.28515625" style="89" customWidth="1"/>
    <col min="2574" max="2574" width="0" style="89" hidden="1" customWidth="1"/>
    <col min="2575" max="2575" width="42" style="89" customWidth="1"/>
    <col min="2576" max="2806" width="11" style="89"/>
    <col min="2807" max="2807" width="35" style="89" customWidth="1"/>
    <col min="2808" max="2808" width="12.140625" style="89" customWidth="1"/>
    <col min="2809" max="2809" width="11" style="89" customWidth="1"/>
    <col min="2810" max="2810" width="13.28515625" style="89" customWidth="1"/>
    <col min="2811" max="2811" width="16.140625" style="89" customWidth="1"/>
    <col min="2812" max="2812" width="35" style="89" customWidth="1"/>
    <col min="2813" max="2814" width="11" style="89" customWidth="1"/>
    <col min="2815" max="2815" width="23.42578125" style="89" customWidth="1"/>
    <col min="2816" max="2828" width="11" style="89" customWidth="1"/>
    <col min="2829" max="2829" width="11.28515625" style="89" customWidth="1"/>
    <col min="2830" max="2830" width="0" style="89" hidden="1" customWidth="1"/>
    <col min="2831" max="2831" width="42" style="89" customWidth="1"/>
    <col min="2832" max="3062" width="11" style="89"/>
    <col min="3063" max="3063" width="35" style="89" customWidth="1"/>
    <col min="3064" max="3064" width="12.140625" style="89" customWidth="1"/>
    <col min="3065" max="3065" width="11" style="89" customWidth="1"/>
    <col min="3066" max="3066" width="13.28515625" style="89" customWidth="1"/>
    <col min="3067" max="3067" width="16.140625" style="89" customWidth="1"/>
    <col min="3068" max="3068" width="35" style="89" customWidth="1"/>
    <col min="3069" max="3070" width="11" style="89" customWidth="1"/>
    <col min="3071" max="3071" width="23.42578125" style="89" customWidth="1"/>
    <col min="3072" max="3084" width="11" style="89" customWidth="1"/>
    <col min="3085" max="3085" width="11.28515625" style="89" customWidth="1"/>
    <col min="3086" max="3086" width="0" style="89" hidden="1" customWidth="1"/>
    <col min="3087" max="3087" width="42" style="89" customWidth="1"/>
    <col min="3088" max="3318" width="11" style="89"/>
    <col min="3319" max="3319" width="35" style="89" customWidth="1"/>
    <col min="3320" max="3320" width="12.140625" style="89" customWidth="1"/>
    <col min="3321" max="3321" width="11" style="89" customWidth="1"/>
    <col min="3322" max="3322" width="13.28515625" style="89" customWidth="1"/>
    <col min="3323" max="3323" width="16.140625" style="89" customWidth="1"/>
    <col min="3324" max="3324" width="35" style="89" customWidth="1"/>
    <col min="3325" max="3326" width="11" style="89" customWidth="1"/>
    <col min="3327" max="3327" width="23.42578125" style="89" customWidth="1"/>
    <col min="3328" max="3340" width="11" style="89" customWidth="1"/>
    <col min="3341" max="3341" width="11.28515625" style="89" customWidth="1"/>
    <col min="3342" max="3342" width="0" style="89" hidden="1" customWidth="1"/>
    <col min="3343" max="3343" width="42" style="89" customWidth="1"/>
    <col min="3344" max="3574" width="11" style="89"/>
    <col min="3575" max="3575" width="35" style="89" customWidth="1"/>
    <col min="3576" max="3576" width="12.140625" style="89" customWidth="1"/>
    <col min="3577" max="3577" width="11" style="89" customWidth="1"/>
    <col min="3578" max="3578" width="13.28515625" style="89" customWidth="1"/>
    <col min="3579" max="3579" width="16.140625" style="89" customWidth="1"/>
    <col min="3580" max="3580" width="35" style="89" customWidth="1"/>
    <col min="3581" max="3582" width="11" style="89" customWidth="1"/>
    <col min="3583" max="3583" width="23.42578125" style="89" customWidth="1"/>
    <col min="3584" max="3596" width="11" style="89" customWidth="1"/>
    <col min="3597" max="3597" width="11.28515625" style="89" customWidth="1"/>
    <col min="3598" max="3598" width="0" style="89" hidden="1" customWidth="1"/>
    <col min="3599" max="3599" width="42" style="89" customWidth="1"/>
    <col min="3600" max="3830" width="11" style="89"/>
    <col min="3831" max="3831" width="35" style="89" customWidth="1"/>
    <col min="3832" max="3832" width="12.140625" style="89" customWidth="1"/>
    <col min="3833" max="3833" width="11" style="89" customWidth="1"/>
    <col min="3834" max="3834" width="13.28515625" style="89" customWidth="1"/>
    <col min="3835" max="3835" width="16.140625" style="89" customWidth="1"/>
    <col min="3836" max="3836" width="35" style="89" customWidth="1"/>
    <col min="3837" max="3838" width="11" style="89" customWidth="1"/>
    <col min="3839" max="3839" width="23.42578125" style="89" customWidth="1"/>
    <col min="3840" max="3852" width="11" style="89" customWidth="1"/>
    <col min="3853" max="3853" width="11.28515625" style="89" customWidth="1"/>
    <col min="3854" max="3854" width="0" style="89" hidden="1" customWidth="1"/>
    <col min="3855" max="3855" width="42" style="89" customWidth="1"/>
    <col min="3856" max="4086" width="11" style="89"/>
    <col min="4087" max="4087" width="35" style="89" customWidth="1"/>
    <col min="4088" max="4088" width="12.140625" style="89" customWidth="1"/>
    <col min="4089" max="4089" width="11" style="89" customWidth="1"/>
    <col min="4090" max="4090" width="13.28515625" style="89" customWidth="1"/>
    <col min="4091" max="4091" width="16.140625" style="89" customWidth="1"/>
    <col min="4092" max="4092" width="35" style="89" customWidth="1"/>
    <col min="4093" max="4094" width="11" style="89" customWidth="1"/>
    <col min="4095" max="4095" width="23.42578125" style="89" customWidth="1"/>
    <col min="4096" max="4108" width="11" style="89" customWidth="1"/>
    <col min="4109" max="4109" width="11.28515625" style="89" customWidth="1"/>
    <col min="4110" max="4110" width="0" style="89" hidden="1" customWidth="1"/>
    <col min="4111" max="4111" width="42" style="89" customWidth="1"/>
    <col min="4112" max="4342" width="11" style="89"/>
    <col min="4343" max="4343" width="35" style="89" customWidth="1"/>
    <col min="4344" max="4344" width="12.140625" style="89" customWidth="1"/>
    <col min="4345" max="4345" width="11" style="89" customWidth="1"/>
    <col min="4346" max="4346" width="13.28515625" style="89" customWidth="1"/>
    <col min="4347" max="4347" width="16.140625" style="89" customWidth="1"/>
    <col min="4348" max="4348" width="35" style="89" customWidth="1"/>
    <col min="4349" max="4350" width="11" style="89" customWidth="1"/>
    <col min="4351" max="4351" width="23.42578125" style="89" customWidth="1"/>
    <col min="4352" max="4364" width="11" style="89" customWidth="1"/>
    <col min="4365" max="4365" width="11.28515625" style="89" customWidth="1"/>
    <col min="4366" max="4366" width="0" style="89" hidden="1" customWidth="1"/>
    <col min="4367" max="4367" width="42" style="89" customWidth="1"/>
    <col min="4368" max="4598" width="11" style="89"/>
    <col min="4599" max="4599" width="35" style="89" customWidth="1"/>
    <col min="4600" max="4600" width="12.140625" style="89" customWidth="1"/>
    <col min="4601" max="4601" width="11" style="89" customWidth="1"/>
    <col min="4602" max="4602" width="13.28515625" style="89" customWidth="1"/>
    <col min="4603" max="4603" width="16.140625" style="89" customWidth="1"/>
    <col min="4604" max="4604" width="35" style="89" customWidth="1"/>
    <col min="4605" max="4606" width="11" style="89" customWidth="1"/>
    <col min="4607" max="4607" width="23.42578125" style="89" customWidth="1"/>
    <col min="4608" max="4620" width="11" style="89" customWidth="1"/>
    <col min="4621" max="4621" width="11.28515625" style="89" customWidth="1"/>
    <col min="4622" max="4622" width="0" style="89" hidden="1" customWidth="1"/>
    <col min="4623" max="4623" width="42" style="89" customWidth="1"/>
    <col min="4624" max="4854" width="11" style="89"/>
    <col min="4855" max="4855" width="35" style="89" customWidth="1"/>
    <col min="4856" max="4856" width="12.140625" style="89" customWidth="1"/>
    <col min="4857" max="4857" width="11" style="89" customWidth="1"/>
    <col min="4858" max="4858" width="13.28515625" style="89" customWidth="1"/>
    <col min="4859" max="4859" width="16.140625" style="89" customWidth="1"/>
    <col min="4860" max="4860" width="35" style="89" customWidth="1"/>
    <col min="4861" max="4862" width="11" style="89" customWidth="1"/>
    <col min="4863" max="4863" width="23.42578125" style="89" customWidth="1"/>
    <col min="4864" max="4876" width="11" style="89" customWidth="1"/>
    <col min="4877" max="4877" width="11.28515625" style="89" customWidth="1"/>
    <col min="4878" max="4878" width="0" style="89" hidden="1" customWidth="1"/>
    <col min="4879" max="4879" width="42" style="89" customWidth="1"/>
    <col min="4880" max="5110" width="11" style="89"/>
    <col min="5111" max="5111" width="35" style="89" customWidth="1"/>
    <col min="5112" max="5112" width="12.140625" style="89" customWidth="1"/>
    <col min="5113" max="5113" width="11" style="89" customWidth="1"/>
    <col min="5114" max="5114" width="13.28515625" style="89" customWidth="1"/>
    <col min="5115" max="5115" width="16.140625" style="89" customWidth="1"/>
    <col min="5116" max="5116" width="35" style="89" customWidth="1"/>
    <col min="5117" max="5118" width="11" style="89" customWidth="1"/>
    <col min="5119" max="5119" width="23.42578125" style="89" customWidth="1"/>
    <col min="5120" max="5132" width="11" style="89" customWidth="1"/>
    <col min="5133" max="5133" width="11.28515625" style="89" customWidth="1"/>
    <col min="5134" max="5134" width="0" style="89" hidden="1" customWidth="1"/>
    <col min="5135" max="5135" width="42" style="89" customWidth="1"/>
    <col min="5136" max="5366" width="11" style="89"/>
    <col min="5367" max="5367" width="35" style="89" customWidth="1"/>
    <col min="5368" max="5368" width="12.140625" style="89" customWidth="1"/>
    <col min="5369" max="5369" width="11" style="89" customWidth="1"/>
    <col min="5370" max="5370" width="13.28515625" style="89" customWidth="1"/>
    <col min="5371" max="5371" width="16.140625" style="89" customWidth="1"/>
    <col min="5372" max="5372" width="35" style="89" customWidth="1"/>
    <col min="5373" max="5374" width="11" style="89" customWidth="1"/>
    <col min="5375" max="5375" width="23.42578125" style="89" customWidth="1"/>
    <col min="5376" max="5388" width="11" style="89" customWidth="1"/>
    <col min="5389" max="5389" width="11.28515625" style="89" customWidth="1"/>
    <col min="5390" max="5390" width="0" style="89" hidden="1" customWidth="1"/>
    <col min="5391" max="5391" width="42" style="89" customWidth="1"/>
    <col min="5392" max="5622" width="11" style="89"/>
    <col min="5623" max="5623" width="35" style="89" customWidth="1"/>
    <col min="5624" max="5624" width="12.140625" style="89" customWidth="1"/>
    <col min="5625" max="5625" width="11" style="89" customWidth="1"/>
    <col min="5626" max="5626" width="13.28515625" style="89" customWidth="1"/>
    <col min="5627" max="5627" width="16.140625" style="89" customWidth="1"/>
    <col min="5628" max="5628" width="35" style="89" customWidth="1"/>
    <col min="5629" max="5630" width="11" style="89" customWidth="1"/>
    <col min="5631" max="5631" width="23.42578125" style="89" customWidth="1"/>
    <col min="5632" max="5644" width="11" style="89" customWidth="1"/>
    <col min="5645" max="5645" width="11.28515625" style="89" customWidth="1"/>
    <col min="5646" max="5646" width="0" style="89" hidden="1" customWidth="1"/>
    <col min="5647" max="5647" width="42" style="89" customWidth="1"/>
    <col min="5648" max="5878" width="11" style="89"/>
    <col min="5879" max="5879" width="35" style="89" customWidth="1"/>
    <col min="5880" max="5880" width="12.140625" style="89" customWidth="1"/>
    <col min="5881" max="5881" width="11" style="89" customWidth="1"/>
    <col min="5882" max="5882" width="13.28515625" style="89" customWidth="1"/>
    <col min="5883" max="5883" width="16.140625" style="89" customWidth="1"/>
    <col min="5884" max="5884" width="35" style="89" customWidth="1"/>
    <col min="5885" max="5886" width="11" style="89" customWidth="1"/>
    <col min="5887" max="5887" width="23.42578125" style="89" customWidth="1"/>
    <col min="5888" max="5900" width="11" style="89" customWidth="1"/>
    <col min="5901" max="5901" width="11.28515625" style="89" customWidth="1"/>
    <col min="5902" max="5902" width="0" style="89" hidden="1" customWidth="1"/>
    <col min="5903" max="5903" width="42" style="89" customWidth="1"/>
    <col min="5904" max="6134" width="11" style="89"/>
    <col min="6135" max="6135" width="35" style="89" customWidth="1"/>
    <col min="6136" max="6136" width="12.140625" style="89" customWidth="1"/>
    <col min="6137" max="6137" width="11" style="89" customWidth="1"/>
    <col min="6138" max="6138" width="13.28515625" style="89" customWidth="1"/>
    <col min="6139" max="6139" width="16.140625" style="89" customWidth="1"/>
    <col min="6140" max="6140" width="35" style="89" customWidth="1"/>
    <col min="6141" max="6142" width="11" style="89" customWidth="1"/>
    <col min="6143" max="6143" width="23.42578125" style="89" customWidth="1"/>
    <col min="6144" max="6156" width="11" style="89" customWidth="1"/>
    <col min="6157" max="6157" width="11.28515625" style="89" customWidth="1"/>
    <col min="6158" max="6158" width="0" style="89" hidden="1" customWidth="1"/>
    <col min="6159" max="6159" width="42" style="89" customWidth="1"/>
    <col min="6160" max="6390" width="11" style="89"/>
    <col min="6391" max="6391" width="35" style="89" customWidth="1"/>
    <col min="6392" max="6392" width="12.140625" style="89" customWidth="1"/>
    <col min="6393" max="6393" width="11" style="89" customWidth="1"/>
    <col min="6394" max="6394" width="13.28515625" style="89" customWidth="1"/>
    <col min="6395" max="6395" width="16.140625" style="89" customWidth="1"/>
    <col min="6396" max="6396" width="35" style="89" customWidth="1"/>
    <col min="6397" max="6398" width="11" style="89" customWidth="1"/>
    <col min="6399" max="6399" width="23.42578125" style="89" customWidth="1"/>
    <col min="6400" max="6412" width="11" style="89" customWidth="1"/>
    <col min="6413" max="6413" width="11.28515625" style="89" customWidth="1"/>
    <col min="6414" max="6414" width="0" style="89" hidden="1" customWidth="1"/>
    <col min="6415" max="6415" width="42" style="89" customWidth="1"/>
    <col min="6416" max="6646" width="11" style="89"/>
    <col min="6647" max="6647" width="35" style="89" customWidth="1"/>
    <col min="6648" max="6648" width="12.140625" style="89" customWidth="1"/>
    <col min="6649" max="6649" width="11" style="89" customWidth="1"/>
    <col min="6650" max="6650" width="13.28515625" style="89" customWidth="1"/>
    <col min="6651" max="6651" width="16.140625" style="89" customWidth="1"/>
    <col min="6652" max="6652" width="35" style="89" customWidth="1"/>
    <col min="6653" max="6654" width="11" style="89" customWidth="1"/>
    <col min="6655" max="6655" width="23.42578125" style="89" customWidth="1"/>
    <col min="6656" max="6668" width="11" style="89" customWidth="1"/>
    <col min="6669" max="6669" width="11.28515625" style="89" customWidth="1"/>
    <col min="6670" max="6670" width="0" style="89" hidden="1" customWidth="1"/>
    <col min="6671" max="6671" width="42" style="89" customWidth="1"/>
    <col min="6672" max="6902" width="11" style="89"/>
    <col min="6903" max="6903" width="35" style="89" customWidth="1"/>
    <col min="6904" max="6904" width="12.140625" style="89" customWidth="1"/>
    <col min="6905" max="6905" width="11" style="89" customWidth="1"/>
    <col min="6906" max="6906" width="13.28515625" style="89" customWidth="1"/>
    <col min="6907" max="6907" width="16.140625" style="89" customWidth="1"/>
    <col min="6908" max="6908" width="35" style="89" customWidth="1"/>
    <col min="6909" max="6910" width="11" style="89" customWidth="1"/>
    <col min="6911" max="6911" width="23.42578125" style="89" customWidth="1"/>
    <col min="6912" max="6924" width="11" style="89" customWidth="1"/>
    <col min="6925" max="6925" width="11.28515625" style="89" customWidth="1"/>
    <col min="6926" max="6926" width="0" style="89" hidden="1" customWidth="1"/>
    <col min="6927" max="6927" width="42" style="89" customWidth="1"/>
    <col min="6928" max="7158" width="11" style="89"/>
    <col min="7159" max="7159" width="35" style="89" customWidth="1"/>
    <col min="7160" max="7160" width="12.140625" style="89" customWidth="1"/>
    <col min="7161" max="7161" width="11" style="89" customWidth="1"/>
    <col min="7162" max="7162" width="13.28515625" style="89" customWidth="1"/>
    <col min="7163" max="7163" width="16.140625" style="89" customWidth="1"/>
    <col min="7164" max="7164" width="35" style="89" customWidth="1"/>
    <col min="7165" max="7166" width="11" style="89" customWidth="1"/>
    <col min="7167" max="7167" width="23.42578125" style="89" customWidth="1"/>
    <col min="7168" max="7180" width="11" style="89" customWidth="1"/>
    <col min="7181" max="7181" width="11.28515625" style="89" customWidth="1"/>
    <col min="7182" max="7182" width="0" style="89" hidden="1" customWidth="1"/>
    <col min="7183" max="7183" width="42" style="89" customWidth="1"/>
    <col min="7184" max="7414" width="11" style="89"/>
    <col min="7415" max="7415" width="35" style="89" customWidth="1"/>
    <col min="7416" max="7416" width="12.140625" style="89" customWidth="1"/>
    <col min="7417" max="7417" width="11" style="89" customWidth="1"/>
    <col min="7418" max="7418" width="13.28515625" style="89" customWidth="1"/>
    <col min="7419" max="7419" width="16.140625" style="89" customWidth="1"/>
    <col min="7420" max="7420" width="35" style="89" customWidth="1"/>
    <col min="7421" max="7422" width="11" style="89" customWidth="1"/>
    <col min="7423" max="7423" width="23.42578125" style="89" customWidth="1"/>
    <col min="7424" max="7436" width="11" style="89" customWidth="1"/>
    <col min="7437" max="7437" width="11.28515625" style="89" customWidth="1"/>
    <col min="7438" max="7438" width="0" style="89" hidden="1" customWidth="1"/>
    <col min="7439" max="7439" width="42" style="89" customWidth="1"/>
    <col min="7440" max="7670" width="11" style="89"/>
    <col min="7671" max="7671" width="35" style="89" customWidth="1"/>
    <col min="7672" max="7672" width="12.140625" style="89" customWidth="1"/>
    <col min="7673" max="7673" width="11" style="89" customWidth="1"/>
    <col min="7674" max="7674" width="13.28515625" style="89" customWidth="1"/>
    <col min="7675" max="7675" width="16.140625" style="89" customWidth="1"/>
    <col min="7676" max="7676" width="35" style="89" customWidth="1"/>
    <col min="7677" max="7678" width="11" style="89" customWidth="1"/>
    <col min="7679" max="7679" width="23.42578125" style="89" customWidth="1"/>
    <col min="7680" max="7692" width="11" style="89" customWidth="1"/>
    <col min="7693" max="7693" width="11.28515625" style="89" customWidth="1"/>
    <col min="7694" max="7694" width="0" style="89" hidden="1" customWidth="1"/>
    <col min="7695" max="7695" width="42" style="89" customWidth="1"/>
    <col min="7696" max="7926" width="11" style="89"/>
    <col min="7927" max="7927" width="35" style="89" customWidth="1"/>
    <col min="7928" max="7928" width="12.140625" style="89" customWidth="1"/>
    <col min="7929" max="7929" width="11" style="89" customWidth="1"/>
    <col min="7930" max="7930" width="13.28515625" style="89" customWidth="1"/>
    <col min="7931" max="7931" width="16.140625" style="89" customWidth="1"/>
    <col min="7932" max="7932" width="35" style="89" customWidth="1"/>
    <col min="7933" max="7934" width="11" style="89" customWidth="1"/>
    <col min="7935" max="7935" width="23.42578125" style="89" customWidth="1"/>
    <col min="7936" max="7948" width="11" style="89" customWidth="1"/>
    <col min="7949" max="7949" width="11.28515625" style="89" customWidth="1"/>
    <col min="7950" max="7950" width="0" style="89" hidden="1" customWidth="1"/>
    <col min="7951" max="7951" width="42" style="89" customWidth="1"/>
    <col min="7952" max="8182" width="11" style="89"/>
    <col min="8183" max="8183" width="35" style="89" customWidth="1"/>
    <col min="8184" max="8184" width="12.140625" style="89" customWidth="1"/>
    <col min="8185" max="8185" width="11" style="89" customWidth="1"/>
    <col min="8186" max="8186" width="13.28515625" style="89" customWidth="1"/>
    <col min="8187" max="8187" width="16.140625" style="89" customWidth="1"/>
    <col min="8188" max="8188" width="35" style="89" customWidth="1"/>
    <col min="8189" max="8190" width="11" style="89" customWidth="1"/>
    <col min="8191" max="8191" width="23.42578125" style="89" customWidth="1"/>
    <col min="8192" max="8204" width="11" style="89" customWidth="1"/>
    <col min="8205" max="8205" width="11.28515625" style="89" customWidth="1"/>
    <col min="8206" max="8206" width="0" style="89" hidden="1" customWidth="1"/>
    <col min="8207" max="8207" width="42" style="89" customWidth="1"/>
    <col min="8208" max="8438" width="11" style="89"/>
    <col min="8439" max="8439" width="35" style="89" customWidth="1"/>
    <col min="8440" max="8440" width="12.140625" style="89" customWidth="1"/>
    <col min="8441" max="8441" width="11" style="89" customWidth="1"/>
    <col min="8442" max="8442" width="13.28515625" style="89" customWidth="1"/>
    <col min="8443" max="8443" width="16.140625" style="89" customWidth="1"/>
    <col min="8444" max="8444" width="35" style="89" customWidth="1"/>
    <col min="8445" max="8446" width="11" style="89" customWidth="1"/>
    <col min="8447" max="8447" width="23.42578125" style="89" customWidth="1"/>
    <col min="8448" max="8460" width="11" style="89" customWidth="1"/>
    <col min="8461" max="8461" width="11.28515625" style="89" customWidth="1"/>
    <col min="8462" max="8462" width="0" style="89" hidden="1" customWidth="1"/>
    <col min="8463" max="8463" width="42" style="89" customWidth="1"/>
    <col min="8464" max="8694" width="11" style="89"/>
    <col min="8695" max="8695" width="35" style="89" customWidth="1"/>
    <col min="8696" max="8696" width="12.140625" style="89" customWidth="1"/>
    <col min="8697" max="8697" width="11" style="89" customWidth="1"/>
    <col min="8698" max="8698" width="13.28515625" style="89" customWidth="1"/>
    <col min="8699" max="8699" width="16.140625" style="89" customWidth="1"/>
    <col min="8700" max="8700" width="35" style="89" customWidth="1"/>
    <col min="8701" max="8702" width="11" style="89" customWidth="1"/>
    <col min="8703" max="8703" width="23.42578125" style="89" customWidth="1"/>
    <col min="8704" max="8716" width="11" style="89" customWidth="1"/>
    <col min="8717" max="8717" width="11.28515625" style="89" customWidth="1"/>
    <col min="8718" max="8718" width="0" style="89" hidden="1" customWidth="1"/>
    <col min="8719" max="8719" width="42" style="89" customWidth="1"/>
    <col min="8720" max="8950" width="11" style="89"/>
    <col min="8951" max="8951" width="35" style="89" customWidth="1"/>
    <col min="8952" max="8952" width="12.140625" style="89" customWidth="1"/>
    <col min="8953" max="8953" width="11" style="89" customWidth="1"/>
    <col min="8954" max="8954" width="13.28515625" style="89" customWidth="1"/>
    <col min="8955" max="8955" width="16.140625" style="89" customWidth="1"/>
    <col min="8956" max="8956" width="35" style="89" customWidth="1"/>
    <col min="8957" max="8958" width="11" style="89" customWidth="1"/>
    <col min="8959" max="8959" width="23.42578125" style="89" customWidth="1"/>
    <col min="8960" max="8972" width="11" style="89" customWidth="1"/>
    <col min="8973" max="8973" width="11.28515625" style="89" customWidth="1"/>
    <col min="8974" max="8974" width="0" style="89" hidden="1" customWidth="1"/>
    <col min="8975" max="8975" width="42" style="89" customWidth="1"/>
    <col min="8976" max="9206" width="11" style="89"/>
    <col min="9207" max="9207" width="35" style="89" customWidth="1"/>
    <col min="9208" max="9208" width="12.140625" style="89" customWidth="1"/>
    <col min="9209" max="9209" width="11" style="89" customWidth="1"/>
    <col min="9210" max="9210" width="13.28515625" style="89" customWidth="1"/>
    <col min="9211" max="9211" width="16.140625" style="89" customWidth="1"/>
    <col min="9212" max="9212" width="35" style="89" customWidth="1"/>
    <col min="9213" max="9214" width="11" style="89" customWidth="1"/>
    <col min="9215" max="9215" width="23.42578125" style="89" customWidth="1"/>
    <col min="9216" max="9228" width="11" style="89" customWidth="1"/>
    <col min="9229" max="9229" width="11.28515625" style="89" customWidth="1"/>
    <col min="9230" max="9230" width="0" style="89" hidden="1" customWidth="1"/>
    <col min="9231" max="9231" width="42" style="89" customWidth="1"/>
    <col min="9232" max="9462" width="11" style="89"/>
    <col min="9463" max="9463" width="35" style="89" customWidth="1"/>
    <col min="9464" max="9464" width="12.140625" style="89" customWidth="1"/>
    <col min="9465" max="9465" width="11" style="89" customWidth="1"/>
    <col min="9466" max="9466" width="13.28515625" style="89" customWidth="1"/>
    <col min="9467" max="9467" width="16.140625" style="89" customWidth="1"/>
    <col min="9468" max="9468" width="35" style="89" customWidth="1"/>
    <col min="9469" max="9470" width="11" style="89" customWidth="1"/>
    <col min="9471" max="9471" width="23.42578125" style="89" customWidth="1"/>
    <col min="9472" max="9484" width="11" style="89" customWidth="1"/>
    <col min="9485" max="9485" width="11.28515625" style="89" customWidth="1"/>
    <col min="9486" max="9486" width="0" style="89" hidden="1" customWidth="1"/>
    <col min="9487" max="9487" width="42" style="89" customWidth="1"/>
    <col min="9488" max="9718" width="11" style="89"/>
    <col min="9719" max="9719" width="35" style="89" customWidth="1"/>
    <col min="9720" max="9720" width="12.140625" style="89" customWidth="1"/>
    <col min="9721" max="9721" width="11" style="89" customWidth="1"/>
    <col min="9722" max="9722" width="13.28515625" style="89" customWidth="1"/>
    <col min="9723" max="9723" width="16.140625" style="89" customWidth="1"/>
    <col min="9724" max="9724" width="35" style="89" customWidth="1"/>
    <col min="9725" max="9726" width="11" style="89" customWidth="1"/>
    <col min="9727" max="9727" width="23.42578125" style="89" customWidth="1"/>
    <col min="9728" max="9740" width="11" style="89" customWidth="1"/>
    <col min="9741" max="9741" width="11.28515625" style="89" customWidth="1"/>
    <col min="9742" max="9742" width="0" style="89" hidden="1" customWidth="1"/>
    <col min="9743" max="9743" width="42" style="89" customWidth="1"/>
    <col min="9744" max="9974" width="11" style="89"/>
    <col min="9975" max="9975" width="35" style="89" customWidth="1"/>
    <col min="9976" max="9976" width="12.140625" style="89" customWidth="1"/>
    <col min="9977" max="9977" width="11" style="89" customWidth="1"/>
    <col min="9978" max="9978" width="13.28515625" style="89" customWidth="1"/>
    <col min="9979" max="9979" width="16.140625" style="89" customWidth="1"/>
    <col min="9980" max="9980" width="35" style="89" customWidth="1"/>
    <col min="9981" max="9982" width="11" style="89" customWidth="1"/>
    <col min="9983" max="9983" width="23.42578125" style="89" customWidth="1"/>
    <col min="9984" max="9996" width="11" style="89" customWidth="1"/>
    <col min="9997" max="9997" width="11.28515625" style="89" customWidth="1"/>
    <col min="9998" max="9998" width="0" style="89" hidden="1" customWidth="1"/>
    <col min="9999" max="9999" width="42" style="89" customWidth="1"/>
    <col min="10000" max="10230" width="11" style="89"/>
    <col min="10231" max="10231" width="35" style="89" customWidth="1"/>
    <col min="10232" max="10232" width="12.140625" style="89" customWidth="1"/>
    <col min="10233" max="10233" width="11" style="89" customWidth="1"/>
    <col min="10234" max="10234" width="13.28515625" style="89" customWidth="1"/>
    <col min="10235" max="10235" width="16.140625" style="89" customWidth="1"/>
    <col min="10236" max="10236" width="35" style="89" customWidth="1"/>
    <col min="10237" max="10238" width="11" style="89" customWidth="1"/>
    <col min="10239" max="10239" width="23.42578125" style="89" customWidth="1"/>
    <col min="10240" max="10252" width="11" style="89" customWidth="1"/>
    <col min="10253" max="10253" width="11.28515625" style="89" customWidth="1"/>
    <col min="10254" max="10254" width="0" style="89" hidden="1" customWidth="1"/>
    <col min="10255" max="10255" width="42" style="89" customWidth="1"/>
    <col min="10256" max="10486" width="11" style="89"/>
    <col min="10487" max="10487" width="35" style="89" customWidth="1"/>
    <col min="10488" max="10488" width="12.140625" style="89" customWidth="1"/>
    <col min="10489" max="10489" width="11" style="89" customWidth="1"/>
    <col min="10490" max="10490" width="13.28515625" style="89" customWidth="1"/>
    <col min="10491" max="10491" width="16.140625" style="89" customWidth="1"/>
    <col min="10492" max="10492" width="35" style="89" customWidth="1"/>
    <col min="10493" max="10494" width="11" style="89" customWidth="1"/>
    <col min="10495" max="10495" width="23.42578125" style="89" customWidth="1"/>
    <col min="10496" max="10508" width="11" style="89" customWidth="1"/>
    <col min="10509" max="10509" width="11.28515625" style="89" customWidth="1"/>
    <col min="10510" max="10510" width="0" style="89" hidden="1" customWidth="1"/>
    <col min="10511" max="10511" width="42" style="89" customWidth="1"/>
    <col min="10512" max="10742" width="11" style="89"/>
    <col min="10743" max="10743" width="35" style="89" customWidth="1"/>
    <col min="10744" max="10744" width="12.140625" style="89" customWidth="1"/>
    <col min="10745" max="10745" width="11" style="89" customWidth="1"/>
    <col min="10746" max="10746" width="13.28515625" style="89" customWidth="1"/>
    <col min="10747" max="10747" width="16.140625" style="89" customWidth="1"/>
    <col min="10748" max="10748" width="35" style="89" customWidth="1"/>
    <col min="10749" max="10750" width="11" style="89" customWidth="1"/>
    <col min="10751" max="10751" width="23.42578125" style="89" customWidth="1"/>
    <col min="10752" max="10764" width="11" style="89" customWidth="1"/>
    <col min="10765" max="10765" width="11.28515625" style="89" customWidth="1"/>
    <col min="10766" max="10766" width="0" style="89" hidden="1" customWidth="1"/>
    <col min="10767" max="10767" width="42" style="89" customWidth="1"/>
    <col min="10768" max="10998" width="11" style="89"/>
    <col min="10999" max="10999" width="35" style="89" customWidth="1"/>
    <col min="11000" max="11000" width="12.140625" style="89" customWidth="1"/>
    <col min="11001" max="11001" width="11" style="89" customWidth="1"/>
    <col min="11002" max="11002" width="13.28515625" style="89" customWidth="1"/>
    <col min="11003" max="11003" width="16.140625" style="89" customWidth="1"/>
    <col min="11004" max="11004" width="35" style="89" customWidth="1"/>
    <col min="11005" max="11006" width="11" style="89" customWidth="1"/>
    <col min="11007" max="11007" width="23.42578125" style="89" customWidth="1"/>
    <col min="11008" max="11020" width="11" style="89" customWidth="1"/>
    <col min="11021" max="11021" width="11.28515625" style="89" customWidth="1"/>
    <col min="11022" max="11022" width="0" style="89" hidden="1" customWidth="1"/>
    <col min="11023" max="11023" width="42" style="89" customWidth="1"/>
    <col min="11024" max="11254" width="11" style="89"/>
    <col min="11255" max="11255" width="35" style="89" customWidth="1"/>
    <col min="11256" max="11256" width="12.140625" style="89" customWidth="1"/>
    <col min="11257" max="11257" width="11" style="89" customWidth="1"/>
    <col min="11258" max="11258" width="13.28515625" style="89" customWidth="1"/>
    <col min="11259" max="11259" width="16.140625" style="89" customWidth="1"/>
    <col min="11260" max="11260" width="35" style="89" customWidth="1"/>
    <col min="11261" max="11262" width="11" style="89" customWidth="1"/>
    <col min="11263" max="11263" width="23.42578125" style="89" customWidth="1"/>
    <col min="11264" max="11276" width="11" style="89" customWidth="1"/>
    <col min="11277" max="11277" width="11.28515625" style="89" customWidth="1"/>
    <col min="11278" max="11278" width="0" style="89" hidden="1" customWidth="1"/>
    <col min="11279" max="11279" width="42" style="89" customWidth="1"/>
    <col min="11280" max="11510" width="11" style="89"/>
    <col min="11511" max="11511" width="35" style="89" customWidth="1"/>
    <col min="11512" max="11512" width="12.140625" style="89" customWidth="1"/>
    <col min="11513" max="11513" width="11" style="89" customWidth="1"/>
    <col min="11514" max="11514" width="13.28515625" style="89" customWidth="1"/>
    <col min="11515" max="11515" width="16.140625" style="89" customWidth="1"/>
    <col min="11516" max="11516" width="35" style="89" customWidth="1"/>
    <col min="11517" max="11518" width="11" style="89" customWidth="1"/>
    <col min="11519" max="11519" width="23.42578125" style="89" customWidth="1"/>
    <col min="11520" max="11532" width="11" style="89" customWidth="1"/>
    <col min="11533" max="11533" width="11.28515625" style="89" customWidth="1"/>
    <col min="11534" max="11534" width="0" style="89" hidden="1" customWidth="1"/>
    <col min="11535" max="11535" width="42" style="89" customWidth="1"/>
    <col min="11536" max="11766" width="11" style="89"/>
    <col min="11767" max="11767" width="35" style="89" customWidth="1"/>
    <col min="11768" max="11768" width="12.140625" style="89" customWidth="1"/>
    <col min="11769" max="11769" width="11" style="89" customWidth="1"/>
    <col min="11770" max="11770" width="13.28515625" style="89" customWidth="1"/>
    <col min="11771" max="11771" width="16.140625" style="89" customWidth="1"/>
    <col min="11772" max="11772" width="35" style="89" customWidth="1"/>
    <col min="11773" max="11774" width="11" style="89" customWidth="1"/>
    <col min="11775" max="11775" width="23.42578125" style="89" customWidth="1"/>
    <col min="11776" max="11788" width="11" style="89" customWidth="1"/>
    <col min="11789" max="11789" width="11.28515625" style="89" customWidth="1"/>
    <col min="11790" max="11790" width="0" style="89" hidden="1" customWidth="1"/>
    <col min="11791" max="11791" width="42" style="89" customWidth="1"/>
    <col min="11792" max="12022" width="11" style="89"/>
    <col min="12023" max="12023" width="35" style="89" customWidth="1"/>
    <col min="12024" max="12024" width="12.140625" style="89" customWidth="1"/>
    <col min="12025" max="12025" width="11" style="89" customWidth="1"/>
    <col min="12026" max="12026" width="13.28515625" style="89" customWidth="1"/>
    <col min="12027" max="12027" width="16.140625" style="89" customWidth="1"/>
    <col min="12028" max="12028" width="35" style="89" customWidth="1"/>
    <col min="12029" max="12030" width="11" style="89" customWidth="1"/>
    <col min="12031" max="12031" width="23.42578125" style="89" customWidth="1"/>
    <col min="12032" max="12044" width="11" style="89" customWidth="1"/>
    <col min="12045" max="12045" width="11.28515625" style="89" customWidth="1"/>
    <col min="12046" max="12046" width="0" style="89" hidden="1" customWidth="1"/>
    <col min="12047" max="12047" width="42" style="89" customWidth="1"/>
    <col min="12048" max="12278" width="11" style="89"/>
    <col min="12279" max="12279" width="35" style="89" customWidth="1"/>
    <col min="12280" max="12280" width="12.140625" style="89" customWidth="1"/>
    <col min="12281" max="12281" width="11" style="89" customWidth="1"/>
    <col min="12282" max="12282" width="13.28515625" style="89" customWidth="1"/>
    <col min="12283" max="12283" width="16.140625" style="89" customWidth="1"/>
    <col min="12284" max="12284" width="35" style="89" customWidth="1"/>
    <col min="12285" max="12286" width="11" style="89" customWidth="1"/>
    <col min="12287" max="12287" width="23.42578125" style="89" customWidth="1"/>
    <col min="12288" max="12300" width="11" style="89" customWidth="1"/>
    <col min="12301" max="12301" width="11.28515625" style="89" customWidth="1"/>
    <col min="12302" max="12302" width="0" style="89" hidden="1" customWidth="1"/>
    <col min="12303" max="12303" width="42" style="89" customWidth="1"/>
    <col min="12304" max="12534" width="11" style="89"/>
    <col min="12535" max="12535" width="35" style="89" customWidth="1"/>
    <col min="12536" max="12536" width="12.140625" style="89" customWidth="1"/>
    <col min="12537" max="12537" width="11" style="89" customWidth="1"/>
    <col min="12538" max="12538" width="13.28515625" style="89" customWidth="1"/>
    <col min="12539" max="12539" width="16.140625" style="89" customWidth="1"/>
    <col min="12540" max="12540" width="35" style="89" customWidth="1"/>
    <col min="12541" max="12542" width="11" style="89" customWidth="1"/>
    <col min="12543" max="12543" width="23.42578125" style="89" customWidth="1"/>
    <col min="12544" max="12556" width="11" style="89" customWidth="1"/>
    <col min="12557" max="12557" width="11.28515625" style="89" customWidth="1"/>
    <col min="12558" max="12558" width="0" style="89" hidden="1" customWidth="1"/>
    <col min="12559" max="12559" width="42" style="89" customWidth="1"/>
    <col min="12560" max="12790" width="11" style="89"/>
    <col min="12791" max="12791" width="35" style="89" customWidth="1"/>
    <col min="12792" max="12792" width="12.140625" style="89" customWidth="1"/>
    <col min="12793" max="12793" width="11" style="89" customWidth="1"/>
    <col min="12794" max="12794" width="13.28515625" style="89" customWidth="1"/>
    <col min="12795" max="12795" width="16.140625" style="89" customWidth="1"/>
    <col min="12796" max="12796" width="35" style="89" customWidth="1"/>
    <col min="12797" max="12798" width="11" style="89" customWidth="1"/>
    <col min="12799" max="12799" width="23.42578125" style="89" customWidth="1"/>
    <col min="12800" max="12812" width="11" style="89" customWidth="1"/>
    <col min="12813" max="12813" width="11.28515625" style="89" customWidth="1"/>
    <col min="12814" max="12814" width="0" style="89" hidden="1" customWidth="1"/>
    <col min="12815" max="12815" width="42" style="89" customWidth="1"/>
    <col min="12816" max="13046" width="11" style="89"/>
    <col min="13047" max="13047" width="35" style="89" customWidth="1"/>
    <col min="13048" max="13048" width="12.140625" style="89" customWidth="1"/>
    <col min="13049" max="13049" width="11" style="89" customWidth="1"/>
    <col min="13050" max="13050" width="13.28515625" style="89" customWidth="1"/>
    <col min="13051" max="13051" width="16.140625" style="89" customWidth="1"/>
    <col min="13052" max="13052" width="35" style="89" customWidth="1"/>
    <col min="13053" max="13054" width="11" style="89" customWidth="1"/>
    <col min="13055" max="13055" width="23.42578125" style="89" customWidth="1"/>
    <col min="13056" max="13068" width="11" style="89" customWidth="1"/>
    <col min="13069" max="13069" width="11.28515625" style="89" customWidth="1"/>
    <col min="13070" max="13070" width="0" style="89" hidden="1" customWidth="1"/>
    <col min="13071" max="13071" width="42" style="89" customWidth="1"/>
    <col min="13072" max="13302" width="11" style="89"/>
    <col min="13303" max="13303" width="35" style="89" customWidth="1"/>
    <col min="13304" max="13304" width="12.140625" style="89" customWidth="1"/>
    <col min="13305" max="13305" width="11" style="89" customWidth="1"/>
    <col min="13306" max="13306" width="13.28515625" style="89" customWidth="1"/>
    <col min="13307" max="13307" width="16.140625" style="89" customWidth="1"/>
    <col min="13308" max="13308" width="35" style="89" customWidth="1"/>
    <col min="13309" max="13310" width="11" style="89" customWidth="1"/>
    <col min="13311" max="13311" width="23.42578125" style="89" customWidth="1"/>
    <col min="13312" max="13324" width="11" style="89" customWidth="1"/>
    <col min="13325" max="13325" width="11.28515625" style="89" customWidth="1"/>
    <col min="13326" max="13326" width="0" style="89" hidden="1" customWidth="1"/>
    <col min="13327" max="13327" width="42" style="89" customWidth="1"/>
    <col min="13328" max="13558" width="11" style="89"/>
    <col min="13559" max="13559" width="35" style="89" customWidth="1"/>
    <col min="13560" max="13560" width="12.140625" style="89" customWidth="1"/>
    <col min="13561" max="13561" width="11" style="89" customWidth="1"/>
    <col min="13562" max="13562" width="13.28515625" style="89" customWidth="1"/>
    <col min="13563" max="13563" width="16.140625" style="89" customWidth="1"/>
    <col min="13564" max="13564" width="35" style="89" customWidth="1"/>
    <col min="13565" max="13566" width="11" style="89" customWidth="1"/>
    <col min="13567" max="13567" width="23.42578125" style="89" customWidth="1"/>
    <col min="13568" max="13580" width="11" style="89" customWidth="1"/>
    <col min="13581" max="13581" width="11.28515625" style="89" customWidth="1"/>
    <col min="13582" max="13582" width="0" style="89" hidden="1" customWidth="1"/>
    <col min="13583" max="13583" width="42" style="89" customWidth="1"/>
    <col min="13584" max="13814" width="11" style="89"/>
    <col min="13815" max="13815" width="35" style="89" customWidth="1"/>
    <col min="13816" max="13816" width="12.140625" style="89" customWidth="1"/>
    <col min="13817" max="13817" width="11" style="89" customWidth="1"/>
    <col min="13818" max="13818" width="13.28515625" style="89" customWidth="1"/>
    <col min="13819" max="13819" width="16.140625" style="89" customWidth="1"/>
    <col min="13820" max="13820" width="35" style="89" customWidth="1"/>
    <col min="13821" max="13822" width="11" style="89" customWidth="1"/>
    <col min="13823" max="13823" width="23.42578125" style="89" customWidth="1"/>
    <col min="13824" max="13836" width="11" style="89" customWidth="1"/>
    <col min="13837" max="13837" width="11.28515625" style="89" customWidth="1"/>
    <col min="13838" max="13838" width="0" style="89" hidden="1" customWidth="1"/>
    <col min="13839" max="13839" width="42" style="89" customWidth="1"/>
    <col min="13840" max="14070" width="11" style="89"/>
    <col min="14071" max="14071" width="35" style="89" customWidth="1"/>
    <col min="14072" max="14072" width="12.140625" style="89" customWidth="1"/>
    <col min="14073" max="14073" width="11" style="89" customWidth="1"/>
    <col min="14074" max="14074" width="13.28515625" style="89" customWidth="1"/>
    <col min="14075" max="14075" width="16.140625" style="89" customWidth="1"/>
    <col min="14076" max="14076" width="35" style="89" customWidth="1"/>
    <col min="14077" max="14078" width="11" style="89" customWidth="1"/>
    <col min="14079" max="14079" width="23.42578125" style="89" customWidth="1"/>
    <col min="14080" max="14092" width="11" style="89" customWidth="1"/>
    <col min="14093" max="14093" width="11.28515625" style="89" customWidth="1"/>
    <col min="14094" max="14094" width="0" style="89" hidden="1" customWidth="1"/>
    <col min="14095" max="14095" width="42" style="89" customWidth="1"/>
    <col min="14096" max="14326" width="11" style="89"/>
    <col min="14327" max="14327" width="35" style="89" customWidth="1"/>
    <col min="14328" max="14328" width="12.140625" style="89" customWidth="1"/>
    <col min="14329" max="14329" width="11" style="89" customWidth="1"/>
    <col min="14330" max="14330" width="13.28515625" style="89" customWidth="1"/>
    <col min="14331" max="14331" width="16.140625" style="89" customWidth="1"/>
    <col min="14332" max="14332" width="35" style="89" customWidth="1"/>
    <col min="14333" max="14334" width="11" style="89" customWidth="1"/>
    <col min="14335" max="14335" width="23.42578125" style="89" customWidth="1"/>
    <col min="14336" max="14348" width="11" style="89" customWidth="1"/>
    <col min="14349" max="14349" width="11.28515625" style="89" customWidth="1"/>
    <col min="14350" max="14350" width="0" style="89" hidden="1" customWidth="1"/>
    <col min="14351" max="14351" width="42" style="89" customWidth="1"/>
    <col min="14352" max="14582" width="11" style="89"/>
    <col min="14583" max="14583" width="35" style="89" customWidth="1"/>
    <col min="14584" max="14584" width="12.140625" style="89" customWidth="1"/>
    <col min="14585" max="14585" width="11" style="89" customWidth="1"/>
    <col min="14586" max="14586" width="13.28515625" style="89" customWidth="1"/>
    <col min="14587" max="14587" width="16.140625" style="89" customWidth="1"/>
    <col min="14588" max="14588" width="35" style="89" customWidth="1"/>
    <col min="14589" max="14590" width="11" style="89" customWidth="1"/>
    <col min="14591" max="14591" width="23.42578125" style="89" customWidth="1"/>
    <col min="14592" max="14604" width="11" style="89" customWidth="1"/>
    <col min="14605" max="14605" width="11.28515625" style="89" customWidth="1"/>
    <col min="14606" max="14606" width="0" style="89" hidden="1" customWidth="1"/>
    <col min="14607" max="14607" width="42" style="89" customWidth="1"/>
    <col min="14608" max="14838" width="11" style="89"/>
    <col min="14839" max="14839" width="35" style="89" customWidth="1"/>
    <col min="14840" max="14840" width="12.140625" style="89" customWidth="1"/>
    <col min="14841" max="14841" width="11" style="89" customWidth="1"/>
    <col min="14842" max="14842" width="13.28515625" style="89" customWidth="1"/>
    <col min="14843" max="14843" width="16.140625" style="89" customWidth="1"/>
    <col min="14844" max="14844" width="35" style="89" customWidth="1"/>
    <col min="14845" max="14846" width="11" style="89" customWidth="1"/>
    <col min="14847" max="14847" width="23.42578125" style="89" customWidth="1"/>
    <col min="14848" max="14860" width="11" style="89" customWidth="1"/>
    <col min="14861" max="14861" width="11.28515625" style="89" customWidth="1"/>
    <col min="14862" max="14862" width="0" style="89" hidden="1" customWidth="1"/>
    <col min="14863" max="14863" width="42" style="89" customWidth="1"/>
    <col min="14864" max="15094" width="11" style="89"/>
    <col min="15095" max="15095" width="35" style="89" customWidth="1"/>
    <col min="15096" max="15096" width="12.140625" style="89" customWidth="1"/>
    <col min="15097" max="15097" width="11" style="89" customWidth="1"/>
    <col min="15098" max="15098" width="13.28515625" style="89" customWidth="1"/>
    <col min="15099" max="15099" width="16.140625" style="89" customWidth="1"/>
    <col min="15100" max="15100" width="35" style="89" customWidth="1"/>
    <col min="15101" max="15102" width="11" style="89" customWidth="1"/>
    <col min="15103" max="15103" width="23.42578125" style="89" customWidth="1"/>
    <col min="15104" max="15116" width="11" style="89" customWidth="1"/>
    <col min="15117" max="15117" width="11.28515625" style="89" customWidth="1"/>
    <col min="15118" max="15118" width="0" style="89" hidden="1" customWidth="1"/>
    <col min="15119" max="15119" width="42" style="89" customWidth="1"/>
    <col min="15120" max="15350" width="11" style="89"/>
    <col min="15351" max="15351" width="35" style="89" customWidth="1"/>
    <col min="15352" max="15352" width="12.140625" style="89" customWidth="1"/>
    <col min="15353" max="15353" width="11" style="89" customWidth="1"/>
    <col min="15354" max="15354" width="13.28515625" style="89" customWidth="1"/>
    <col min="15355" max="15355" width="16.140625" style="89" customWidth="1"/>
    <col min="15356" max="15356" width="35" style="89" customWidth="1"/>
    <col min="15357" max="15358" width="11" style="89" customWidth="1"/>
    <col min="15359" max="15359" width="23.42578125" style="89" customWidth="1"/>
    <col min="15360" max="15372" width="11" style="89" customWidth="1"/>
    <col min="15373" max="15373" width="11.28515625" style="89" customWidth="1"/>
    <col min="15374" max="15374" width="0" style="89" hidden="1" customWidth="1"/>
    <col min="15375" max="15375" width="42" style="89" customWidth="1"/>
    <col min="15376" max="15606" width="11" style="89"/>
    <col min="15607" max="15607" width="35" style="89" customWidth="1"/>
    <col min="15608" max="15608" width="12.140625" style="89" customWidth="1"/>
    <col min="15609" max="15609" width="11" style="89" customWidth="1"/>
    <col min="15610" max="15610" width="13.28515625" style="89" customWidth="1"/>
    <col min="15611" max="15611" width="16.140625" style="89" customWidth="1"/>
    <col min="15612" max="15612" width="35" style="89" customWidth="1"/>
    <col min="15613" max="15614" width="11" style="89" customWidth="1"/>
    <col min="15615" max="15615" width="23.42578125" style="89" customWidth="1"/>
    <col min="15616" max="15628" width="11" style="89" customWidth="1"/>
    <col min="15629" max="15629" width="11.28515625" style="89" customWidth="1"/>
    <col min="15630" max="15630" width="0" style="89" hidden="1" customWidth="1"/>
    <col min="15631" max="15631" width="42" style="89" customWidth="1"/>
    <col min="15632" max="15862" width="11" style="89"/>
    <col min="15863" max="15863" width="35" style="89" customWidth="1"/>
    <col min="15864" max="15864" width="12.140625" style="89" customWidth="1"/>
    <col min="15865" max="15865" width="11" style="89" customWidth="1"/>
    <col min="15866" max="15866" width="13.28515625" style="89" customWidth="1"/>
    <col min="15867" max="15867" width="16.140625" style="89" customWidth="1"/>
    <col min="15868" max="15868" width="35" style="89" customWidth="1"/>
    <col min="15869" max="15870" width="11" style="89" customWidth="1"/>
    <col min="15871" max="15871" width="23.42578125" style="89" customWidth="1"/>
    <col min="15872" max="15884" width="11" style="89" customWidth="1"/>
    <col min="15885" max="15885" width="11.28515625" style="89" customWidth="1"/>
    <col min="15886" max="15886" width="0" style="89" hidden="1" customWidth="1"/>
    <col min="15887" max="15887" width="42" style="89" customWidth="1"/>
    <col min="15888" max="16118" width="11" style="89"/>
    <col min="16119" max="16119" width="35" style="89" customWidth="1"/>
    <col min="16120" max="16120" width="12.140625" style="89" customWidth="1"/>
    <col min="16121" max="16121" width="11" style="89" customWidth="1"/>
    <col min="16122" max="16122" width="13.28515625" style="89" customWidth="1"/>
    <col min="16123" max="16123" width="16.140625" style="89" customWidth="1"/>
    <col min="16124" max="16124" width="35" style="89" customWidth="1"/>
    <col min="16125" max="16126" width="11" style="89" customWidth="1"/>
    <col min="16127" max="16127" width="23.42578125" style="89" customWidth="1"/>
    <col min="16128" max="16140" width="11" style="89" customWidth="1"/>
    <col min="16141" max="16141" width="11.28515625" style="89" customWidth="1"/>
    <col min="16142" max="16142" width="0" style="89" hidden="1" customWidth="1"/>
    <col min="16143" max="16143" width="42" style="89" customWidth="1"/>
    <col min="16144" max="16384" width="11" style="89"/>
  </cols>
  <sheetData>
    <row r="1" spans="1:6" ht="24.75" customHeight="1">
      <c r="A1" s="86" t="s">
        <v>0</v>
      </c>
      <c r="F1" s="88" t="s">
        <v>1</v>
      </c>
    </row>
    <row r="2" spans="1:6" ht="18.95" customHeight="1">
      <c r="F2" s="89"/>
    </row>
    <row r="3" spans="1:6" ht="18.95" customHeight="1">
      <c r="A3" s="779" t="s">
        <v>672</v>
      </c>
      <c r="B3" s="780"/>
      <c r="C3" s="780"/>
      <c r="D3" s="780"/>
      <c r="E3" s="1083" t="s">
        <v>671</v>
      </c>
      <c r="F3" s="1083"/>
    </row>
    <row r="4" spans="1:6" ht="18.95" customHeight="1">
      <c r="A4" s="779" t="s">
        <v>226</v>
      </c>
      <c r="B4" s="781"/>
      <c r="C4" s="780"/>
      <c r="D4" s="780"/>
      <c r="E4" s="1084" t="s">
        <v>227</v>
      </c>
      <c r="F4" s="1084"/>
    </row>
    <row r="5" spans="1:6" ht="18.95" customHeight="1">
      <c r="A5" s="782" t="s">
        <v>228</v>
      </c>
      <c r="B5" s="783"/>
      <c r="C5" s="783"/>
      <c r="D5" s="783"/>
      <c r="E5" s="783"/>
      <c r="F5" s="784" t="s">
        <v>229</v>
      </c>
    </row>
    <row r="6" spans="1:6" ht="18.95" customHeight="1">
      <c r="A6" s="782"/>
      <c r="B6" s="783"/>
      <c r="C6" s="783"/>
      <c r="D6" s="783"/>
      <c r="E6" s="783"/>
      <c r="F6" s="784"/>
    </row>
    <row r="7" spans="1:6" ht="12.95" customHeight="1">
      <c r="A7" s="276" t="s">
        <v>869</v>
      </c>
      <c r="B7" s="93" t="s">
        <v>860</v>
      </c>
      <c r="C7" s="93" t="s">
        <v>230</v>
      </c>
      <c r="D7" s="94" t="s">
        <v>231</v>
      </c>
      <c r="E7" s="94" t="s">
        <v>232</v>
      </c>
      <c r="F7" s="914" t="s">
        <v>872</v>
      </c>
    </row>
    <row r="8" spans="1:6" ht="12.95" customHeight="1">
      <c r="A8" s="95"/>
      <c r="B8" s="96" t="s">
        <v>233</v>
      </c>
      <c r="C8" s="96" t="s">
        <v>234</v>
      </c>
      <c r="D8" s="97" t="s">
        <v>235</v>
      </c>
      <c r="E8" s="98" t="s">
        <v>236</v>
      </c>
      <c r="F8" s="99"/>
    </row>
    <row r="9" spans="1:6" ht="16.5" customHeight="1">
      <c r="A9" s="95"/>
      <c r="B9" s="96" t="s">
        <v>237</v>
      </c>
      <c r="C9" s="96"/>
      <c r="D9" s="98" t="s">
        <v>238</v>
      </c>
      <c r="E9" s="98" t="s">
        <v>239</v>
      </c>
      <c r="F9" s="99"/>
    </row>
    <row r="10" spans="1:6" s="104" customFormat="1" ht="8.1" customHeight="1">
      <c r="A10" s="100"/>
      <c r="B10" s="101"/>
      <c r="C10" s="101"/>
      <c r="D10" s="101"/>
      <c r="E10" s="102"/>
      <c r="F10" s="103"/>
    </row>
    <row r="11" spans="1:6" ht="18" customHeight="1">
      <c r="A11" s="21" t="s">
        <v>18</v>
      </c>
      <c r="B11" s="22">
        <f>SUM(B12:B18)</f>
        <v>541478</v>
      </c>
      <c r="C11" s="22">
        <f>SUM(C12:C18)</f>
        <v>150694</v>
      </c>
      <c r="D11" s="22">
        <f>SUM(D12:D18)</f>
        <v>2940</v>
      </c>
      <c r="E11" s="22">
        <f>SUM(E12:E18)</f>
        <v>20</v>
      </c>
      <c r="F11" s="23" t="s">
        <v>19</v>
      </c>
    </row>
    <row r="12" spans="1:6" ht="18" customHeight="1">
      <c r="A12" s="25" t="s">
        <v>20</v>
      </c>
      <c r="B12" s="26">
        <v>65290</v>
      </c>
      <c r="C12" s="26">
        <v>17394</v>
      </c>
      <c r="D12" s="26">
        <v>341</v>
      </c>
      <c r="E12" s="74">
        <v>4</v>
      </c>
      <c r="F12" s="27" t="s">
        <v>21</v>
      </c>
    </row>
    <row r="13" spans="1:6" ht="18" customHeight="1">
      <c r="A13" s="25" t="s">
        <v>22</v>
      </c>
      <c r="B13" s="26">
        <v>29208</v>
      </c>
      <c r="C13" s="26">
        <v>8730</v>
      </c>
      <c r="D13" s="26">
        <v>133</v>
      </c>
      <c r="E13" s="74">
        <v>1</v>
      </c>
      <c r="F13" s="27" t="s">
        <v>23</v>
      </c>
    </row>
    <row r="14" spans="1:6" ht="18" customHeight="1">
      <c r="A14" s="16" t="s">
        <v>26</v>
      </c>
      <c r="B14" s="26">
        <v>24322</v>
      </c>
      <c r="C14" s="26">
        <v>13255</v>
      </c>
      <c r="D14" s="26">
        <v>203</v>
      </c>
      <c r="E14" s="74">
        <v>2</v>
      </c>
      <c r="F14" s="27" t="s">
        <v>27</v>
      </c>
    </row>
    <row r="15" spans="1:6" ht="18" customHeight="1">
      <c r="A15" s="16" t="s">
        <v>34</v>
      </c>
      <c r="B15" s="26">
        <v>13165</v>
      </c>
      <c r="C15" s="26">
        <v>4275</v>
      </c>
      <c r="D15" s="26">
        <v>75</v>
      </c>
      <c r="E15" s="74">
        <v>2</v>
      </c>
      <c r="F15" s="27" t="s">
        <v>35</v>
      </c>
    </row>
    <row r="16" spans="1:6" ht="18" customHeight="1">
      <c r="A16" s="16" t="s">
        <v>28</v>
      </c>
      <c r="B16" s="26">
        <v>21210</v>
      </c>
      <c r="C16" s="26">
        <v>7012</v>
      </c>
      <c r="D16" s="26">
        <v>113</v>
      </c>
      <c r="E16" s="74">
        <v>1</v>
      </c>
      <c r="F16" s="27" t="s">
        <v>29</v>
      </c>
    </row>
    <row r="17" spans="1:15" ht="18" customHeight="1">
      <c r="A17" s="16" t="s">
        <v>30</v>
      </c>
      <c r="B17" s="26">
        <v>258705</v>
      </c>
      <c r="C17" s="26">
        <v>79019</v>
      </c>
      <c r="D17" s="26">
        <v>1560</v>
      </c>
      <c r="E17" s="74">
        <v>7</v>
      </c>
      <c r="F17" s="27" t="s">
        <v>31</v>
      </c>
    </row>
    <row r="18" spans="1:15" ht="18" customHeight="1">
      <c r="A18" s="16" t="s">
        <v>32</v>
      </c>
      <c r="B18" s="26">
        <v>129578</v>
      </c>
      <c r="C18" s="26">
        <v>21009</v>
      </c>
      <c r="D18" s="26">
        <v>515</v>
      </c>
      <c r="E18" s="74">
        <v>3</v>
      </c>
      <c r="F18" s="27" t="s">
        <v>33</v>
      </c>
    </row>
    <row r="19" spans="1:15" ht="18" customHeight="1">
      <c r="A19" s="21" t="s">
        <v>36</v>
      </c>
      <c r="B19" s="22">
        <f>SUM(B20:B27)</f>
        <v>307203</v>
      </c>
      <c r="C19" s="22">
        <f>SUM(C20:C27)</f>
        <v>73441</v>
      </c>
      <c r="D19" s="22">
        <f>SUM(D20:D27)</f>
        <v>2195</v>
      </c>
      <c r="E19" s="22">
        <f>SUM(E20:E27)</f>
        <v>15</v>
      </c>
      <c r="F19" s="28" t="s">
        <v>37</v>
      </c>
    </row>
    <row r="20" spans="1:15" ht="18" customHeight="1">
      <c r="A20" s="25" t="s">
        <v>38</v>
      </c>
      <c r="B20" s="26">
        <v>12710</v>
      </c>
      <c r="C20" s="26">
        <v>5539</v>
      </c>
      <c r="D20" s="26">
        <v>148</v>
      </c>
      <c r="E20" s="74">
        <v>1</v>
      </c>
      <c r="F20" s="29" t="s">
        <v>39</v>
      </c>
    </row>
    <row r="21" spans="1:15" ht="18" customHeight="1">
      <c r="A21" s="929" t="s">
        <v>40</v>
      </c>
      <c r="B21" s="26">
        <v>3348</v>
      </c>
      <c r="C21" s="26">
        <v>1755</v>
      </c>
      <c r="D21" s="26">
        <v>140</v>
      </c>
      <c r="E21" s="74">
        <v>1</v>
      </c>
      <c r="F21" s="930" t="s">
        <v>41</v>
      </c>
      <c r="G21" s="105"/>
      <c r="H21" s="105"/>
      <c r="I21" s="105"/>
      <c r="J21" s="105"/>
      <c r="K21" s="105"/>
      <c r="L21" s="106"/>
      <c r="M21" s="107"/>
      <c r="N21" s="108"/>
      <c r="O21" s="109"/>
    </row>
    <row r="22" spans="1:15" ht="18" customHeight="1">
      <c r="A22" s="25" t="s">
        <v>42</v>
      </c>
      <c r="B22" s="26">
        <v>6393</v>
      </c>
      <c r="C22" s="26">
        <v>1129</v>
      </c>
      <c r="D22" s="26">
        <v>136</v>
      </c>
      <c r="E22" s="74">
        <v>1</v>
      </c>
      <c r="F22" s="29" t="s">
        <v>43</v>
      </c>
      <c r="G22" s="105"/>
      <c r="H22" s="105"/>
      <c r="I22" s="105"/>
      <c r="J22" s="105"/>
      <c r="K22" s="105"/>
      <c r="L22" s="106"/>
      <c r="M22" s="107"/>
      <c r="N22" s="108"/>
      <c r="O22" s="110"/>
    </row>
    <row r="23" spans="1:15" ht="18" customHeight="1">
      <c r="A23" s="25" t="s">
        <v>44</v>
      </c>
      <c r="B23" s="26">
        <v>9894</v>
      </c>
      <c r="C23" s="26">
        <v>4432</v>
      </c>
      <c r="D23" s="26">
        <v>54</v>
      </c>
      <c r="E23" s="74">
        <v>1</v>
      </c>
      <c r="F23" s="27" t="s">
        <v>45</v>
      </c>
      <c r="G23" s="105"/>
      <c r="H23" s="105"/>
      <c r="I23" s="105"/>
      <c r="J23" s="105"/>
      <c r="K23" s="105"/>
      <c r="L23" s="106"/>
      <c r="M23" s="107"/>
      <c r="N23" s="108"/>
      <c r="O23" s="110"/>
    </row>
    <row r="24" spans="1:15" ht="18" customHeight="1">
      <c r="A24" s="25" t="s">
        <v>46</v>
      </c>
      <c r="B24" s="26">
        <v>4884</v>
      </c>
      <c r="C24" s="26">
        <v>1655</v>
      </c>
      <c r="D24" s="26">
        <v>95</v>
      </c>
      <c r="E24" s="74">
        <v>1</v>
      </c>
      <c r="F24" s="29" t="s">
        <v>47</v>
      </c>
      <c r="G24" s="105"/>
      <c r="H24" s="105"/>
      <c r="I24" s="105"/>
      <c r="J24" s="105"/>
      <c r="K24" s="105"/>
      <c r="L24" s="106"/>
      <c r="M24" s="107"/>
      <c r="N24" s="108"/>
      <c r="O24" s="110"/>
    </row>
    <row r="25" spans="1:15" ht="18" customHeight="1">
      <c r="A25" s="25" t="s">
        <v>48</v>
      </c>
      <c r="B25" s="26">
        <v>73743</v>
      </c>
      <c r="C25" s="26">
        <v>22637</v>
      </c>
      <c r="D25" s="26">
        <v>498</v>
      </c>
      <c r="E25" s="74">
        <v>3</v>
      </c>
      <c r="F25" s="29" t="s">
        <v>49</v>
      </c>
      <c r="G25" s="105"/>
      <c r="H25" s="105"/>
      <c r="I25" s="105"/>
      <c r="J25" s="105"/>
      <c r="K25" s="105"/>
      <c r="L25" s="106"/>
      <c r="M25" s="107"/>
      <c r="N25" s="108"/>
      <c r="O25" s="110"/>
    </row>
    <row r="26" spans="1:15" ht="18" customHeight="1">
      <c r="A26" s="25" t="s">
        <v>50</v>
      </c>
      <c r="B26" s="26">
        <v>186238</v>
      </c>
      <c r="C26" s="26">
        <v>32100</v>
      </c>
      <c r="D26" s="26">
        <v>1028</v>
      </c>
      <c r="E26" s="74">
        <v>5</v>
      </c>
      <c r="F26" s="29" t="s">
        <v>51</v>
      </c>
      <c r="G26" s="105"/>
      <c r="H26" s="105"/>
      <c r="I26" s="105"/>
      <c r="J26" s="105"/>
      <c r="K26" s="105"/>
      <c r="L26" s="106"/>
      <c r="M26" s="107"/>
      <c r="N26" s="108"/>
      <c r="O26" s="110"/>
    </row>
    <row r="27" spans="1:15" ht="18" customHeight="1">
      <c r="A27" s="25" t="s">
        <v>52</v>
      </c>
      <c r="B27" s="26">
        <v>9993</v>
      </c>
      <c r="C27" s="26">
        <v>4194</v>
      </c>
      <c r="D27" s="26">
        <v>96</v>
      </c>
      <c r="E27" s="74">
        <v>2</v>
      </c>
      <c r="F27" s="29" t="s">
        <v>53</v>
      </c>
      <c r="G27" s="105"/>
      <c r="H27" s="105"/>
      <c r="I27" s="105"/>
      <c r="J27" s="105"/>
      <c r="K27" s="105"/>
      <c r="L27" s="106"/>
      <c r="M27" s="107"/>
      <c r="N27" s="108"/>
      <c r="O27" s="110"/>
    </row>
    <row r="28" spans="1:15" ht="18" customHeight="1">
      <c r="A28" s="21" t="s">
        <v>54</v>
      </c>
      <c r="B28" s="22">
        <f>SUM(B29:B36)</f>
        <v>549395</v>
      </c>
      <c r="C28" s="22">
        <f>SUM(C29:C36)</f>
        <v>147480</v>
      </c>
      <c r="D28" s="22">
        <f>SUM(D29:D36)</f>
        <v>2724</v>
      </c>
      <c r="E28" s="22">
        <f>SUM(E29:E36)</f>
        <v>20</v>
      </c>
      <c r="F28" s="23" t="s">
        <v>55</v>
      </c>
      <c r="G28" s="105"/>
      <c r="H28" s="105"/>
      <c r="I28" s="105"/>
      <c r="J28" s="105"/>
      <c r="K28" s="105"/>
      <c r="L28" s="106"/>
      <c r="M28" s="107"/>
      <c r="N28" s="108"/>
      <c r="O28" s="109"/>
    </row>
    <row r="29" spans="1:15" ht="18" customHeight="1">
      <c r="A29" s="30" t="s">
        <v>56</v>
      </c>
      <c r="B29" s="26">
        <v>131058</v>
      </c>
      <c r="C29" s="26">
        <v>32466</v>
      </c>
      <c r="D29" s="26">
        <v>610</v>
      </c>
      <c r="E29" s="74">
        <v>4</v>
      </c>
      <c r="F29" s="27" t="s">
        <v>57</v>
      </c>
      <c r="G29" s="105"/>
      <c r="H29" s="105"/>
      <c r="I29" s="105"/>
      <c r="J29" s="105"/>
      <c r="K29" s="105"/>
      <c r="L29" s="106"/>
      <c r="M29" s="107"/>
      <c r="N29" s="108"/>
      <c r="O29" s="110"/>
    </row>
    <row r="30" spans="1:15" ht="18" customHeight="1">
      <c r="A30" s="31" t="s">
        <v>58</v>
      </c>
      <c r="B30" s="26">
        <v>19574</v>
      </c>
      <c r="C30" s="26">
        <v>11628</v>
      </c>
      <c r="D30" s="26">
        <v>94</v>
      </c>
      <c r="E30" s="74">
        <v>2</v>
      </c>
      <c r="F30" s="27" t="s">
        <v>59</v>
      </c>
      <c r="G30" s="105"/>
      <c r="H30" s="105"/>
      <c r="I30" s="105"/>
      <c r="J30" s="105"/>
      <c r="K30" s="105"/>
      <c r="L30" s="106"/>
      <c r="M30" s="107"/>
      <c r="N30" s="108"/>
      <c r="O30" s="110"/>
    </row>
    <row r="31" spans="1:15" ht="18" customHeight="1">
      <c r="A31" s="30" t="s">
        <v>60</v>
      </c>
      <c r="B31" s="26">
        <v>6174</v>
      </c>
      <c r="C31" s="26">
        <v>2085</v>
      </c>
      <c r="D31" s="26">
        <v>45</v>
      </c>
      <c r="E31" s="74">
        <v>1</v>
      </c>
      <c r="F31" s="27" t="s">
        <v>61</v>
      </c>
      <c r="G31" s="105"/>
      <c r="H31" s="105"/>
      <c r="I31" s="105"/>
      <c r="J31" s="105"/>
      <c r="K31" s="105"/>
      <c r="L31" s="106"/>
      <c r="M31" s="107"/>
      <c r="N31" s="108"/>
      <c r="O31" s="110"/>
    </row>
    <row r="32" spans="1:15" ht="18" customHeight="1">
      <c r="A32" s="25" t="s">
        <v>62</v>
      </c>
      <c r="B32" s="26">
        <v>304707</v>
      </c>
      <c r="C32" s="26">
        <v>59943</v>
      </c>
      <c r="D32" s="26">
        <v>1433</v>
      </c>
      <c r="E32" s="74">
        <v>8</v>
      </c>
      <c r="F32" s="27" t="s">
        <v>63</v>
      </c>
      <c r="G32" s="105"/>
      <c r="H32" s="105"/>
      <c r="I32" s="105"/>
      <c r="J32" s="105"/>
      <c r="K32" s="105"/>
      <c r="L32" s="106"/>
      <c r="M32" s="107"/>
      <c r="N32" s="108"/>
      <c r="O32" s="110"/>
    </row>
    <row r="33" spans="1:15" ht="18" customHeight="1">
      <c r="A33" s="31" t="s">
        <v>64</v>
      </c>
      <c r="B33" s="26">
        <v>13800</v>
      </c>
      <c r="C33" s="26">
        <v>14916</v>
      </c>
      <c r="D33" s="26">
        <v>96</v>
      </c>
      <c r="E33" s="74">
        <v>1</v>
      </c>
      <c r="F33" s="27" t="s">
        <v>797</v>
      </c>
      <c r="G33" s="105"/>
      <c r="H33" s="105"/>
      <c r="I33" s="105"/>
      <c r="J33" s="105"/>
      <c r="K33" s="105"/>
      <c r="L33" s="106"/>
      <c r="M33" s="107"/>
      <c r="N33" s="108"/>
      <c r="O33" s="110"/>
    </row>
    <row r="34" spans="1:15" ht="18" customHeight="1">
      <c r="A34" s="25" t="s">
        <v>65</v>
      </c>
      <c r="B34" s="26">
        <v>10082</v>
      </c>
      <c r="C34" s="26">
        <v>3615</v>
      </c>
      <c r="D34" s="26">
        <v>99</v>
      </c>
      <c r="E34" s="74">
        <v>1</v>
      </c>
      <c r="F34" s="27" t="s">
        <v>66</v>
      </c>
      <c r="G34" s="105"/>
      <c r="H34" s="105"/>
      <c r="I34" s="105"/>
      <c r="J34" s="105"/>
      <c r="K34" s="105"/>
      <c r="L34" s="106"/>
      <c r="M34" s="107"/>
      <c r="N34" s="108"/>
      <c r="O34" s="110"/>
    </row>
    <row r="35" spans="1:15" ht="18" customHeight="1">
      <c r="A35" s="25" t="s">
        <v>67</v>
      </c>
      <c r="B35" s="26">
        <v>9404</v>
      </c>
      <c r="C35" s="26">
        <v>6266</v>
      </c>
      <c r="D35" s="26">
        <v>70</v>
      </c>
      <c r="E35" s="74">
        <v>2</v>
      </c>
      <c r="F35" s="27" t="s">
        <v>68</v>
      </c>
      <c r="G35" s="105"/>
      <c r="H35" s="105"/>
      <c r="I35" s="105"/>
      <c r="J35" s="105"/>
      <c r="K35" s="105"/>
      <c r="L35" s="106"/>
      <c r="M35" s="107"/>
      <c r="N35" s="108"/>
      <c r="O35" s="110"/>
    </row>
    <row r="36" spans="1:15" ht="18" customHeight="1">
      <c r="A36" s="25" t="s">
        <v>69</v>
      </c>
      <c r="B36" s="26">
        <v>54596</v>
      </c>
      <c r="C36" s="26">
        <v>16561</v>
      </c>
      <c r="D36" s="26">
        <v>277</v>
      </c>
      <c r="E36" s="74">
        <v>1</v>
      </c>
      <c r="F36" s="27" t="s">
        <v>70</v>
      </c>
      <c r="G36" s="105"/>
      <c r="H36" s="105"/>
      <c r="I36" s="105"/>
      <c r="J36" s="105"/>
      <c r="K36" s="105"/>
      <c r="L36" s="106"/>
      <c r="M36" s="107"/>
      <c r="N36" s="108"/>
      <c r="O36" s="110"/>
    </row>
    <row r="37" spans="1:15" ht="18" customHeight="1">
      <c r="A37" s="32" t="s">
        <v>73</v>
      </c>
      <c r="B37" s="22">
        <f>SUM(B38:B44)</f>
        <v>710300</v>
      </c>
      <c r="C37" s="22">
        <f>SUM(C38:C44)</f>
        <v>177995</v>
      </c>
      <c r="D37" s="22">
        <f>SUM(D38:D44)</f>
        <v>3625</v>
      </c>
      <c r="E37" s="22">
        <f>SUM(E38:E44)</f>
        <v>20</v>
      </c>
      <c r="F37" s="23" t="s">
        <v>74</v>
      </c>
      <c r="G37" s="108"/>
      <c r="H37" s="108"/>
      <c r="I37" s="108"/>
      <c r="J37" s="108"/>
      <c r="K37" s="108"/>
      <c r="L37" s="108"/>
      <c r="M37" s="108"/>
      <c r="N37" s="108"/>
      <c r="O37" s="108"/>
    </row>
    <row r="38" spans="1:15" ht="18" customHeight="1">
      <c r="A38" s="30" t="s">
        <v>75</v>
      </c>
      <c r="B38" s="26">
        <v>72181</v>
      </c>
      <c r="C38" s="26">
        <v>22308</v>
      </c>
      <c r="D38" s="26">
        <v>402</v>
      </c>
      <c r="E38" s="74">
        <v>2</v>
      </c>
      <c r="F38" s="29" t="s">
        <v>76</v>
      </c>
      <c r="G38" s="108"/>
      <c r="H38" s="108"/>
      <c r="I38" s="108"/>
      <c r="J38" s="108"/>
      <c r="K38" s="108"/>
      <c r="L38" s="108"/>
      <c r="M38" s="108"/>
      <c r="N38" s="108"/>
      <c r="O38" s="108"/>
    </row>
    <row r="39" spans="1:15" ht="18" customHeight="1">
      <c r="A39" s="30" t="s">
        <v>77</v>
      </c>
      <c r="B39" s="26">
        <v>22156</v>
      </c>
      <c r="C39" s="26">
        <v>8508</v>
      </c>
      <c r="D39" s="26">
        <v>196</v>
      </c>
      <c r="E39" s="74">
        <v>3</v>
      </c>
      <c r="F39" s="27" t="s">
        <v>78</v>
      </c>
      <c r="G39" s="108"/>
      <c r="H39" s="108"/>
      <c r="I39" s="108"/>
      <c r="J39" s="108"/>
      <c r="K39" s="108"/>
      <c r="L39" s="108"/>
      <c r="M39" s="108"/>
      <c r="N39" s="108"/>
      <c r="O39" s="108"/>
    </row>
    <row r="40" spans="1:15" ht="18" customHeight="1">
      <c r="A40" s="30" t="s">
        <v>79</v>
      </c>
      <c r="B40" s="26">
        <v>541332</v>
      </c>
      <c r="C40" s="26">
        <v>121963</v>
      </c>
      <c r="D40" s="26">
        <v>2492</v>
      </c>
      <c r="E40" s="74">
        <v>10</v>
      </c>
      <c r="F40" s="27" t="s">
        <v>80</v>
      </c>
      <c r="G40" s="108"/>
      <c r="H40" s="108"/>
      <c r="I40" s="108"/>
      <c r="J40" s="108"/>
      <c r="K40" s="108"/>
      <c r="L40" s="108"/>
      <c r="M40" s="108"/>
      <c r="N40" s="108"/>
      <c r="O40" s="108"/>
    </row>
    <row r="41" spans="1:15" ht="18" customHeight="1">
      <c r="A41" s="30" t="s">
        <v>81</v>
      </c>
      <c r="B41" s="26">
        <v>30165</v>
      </c>
      <c r="C41" s="26">
        <v>6537</v>
      </c>
      <c r="D41" s="26">
        <v>150</v>
      </c>
      <c r="E41" s="74">
        <v>1</v>
      </c>
      <c r="F41" s="27" t="s">
        <v>82</v>
      </c>
    </row>
    <row r="42" spans="1:15" ht="18" customHeight="1">
      <c r="A42" s="30" t="s">
        <v>83</v>
      </c>
      <c r="B42" s="26">
        <v>19760</v>
      </c>
      <c r="C42" s="26">
        <v>11146</v>
      </c>
      <c r="D42" s="26">
        <v>183</v>
      </c>
      <c r="E42" s="74">
        <v>2</v>
      </c>
      <c r="F42" s="29" t="s">
        <v>84</v>
      </c>
    </row>
    <row r="43" spans="1:15" ht="18" customHeight="1">
      <c r="A43" s="30" t="s">
        <v>85</v>
      </c>
      <c r="B43" s="26">
        <v>6695</v>
      </c>
      <c r="C43" s="26">
        <v>2244</v>
      </c>
      <c r="D43" s="26">
        <v>39</v>
      </c>
      <c r="E43" s="74">
        <v>1</v>
      </c>
      <c r="F43" s="29" t="s">
        <v>86</v>
      </c>
    </row>
    <row r="44" spans="1:15" ht="18" customHeight="1">
      <c r="A44" s="30" t="s">
        <v>87</v>
      </c>
      <c r="B44" s="26">
        <v>18011</v>
      </c>
      <c r="C44" s="26">
        <v>5289</v>
      </c>
      <c r="D44" s="26">
        <v>163</v>
      </c>
      <c r="E44" s="74">
        <v>1</v>
      </c>
      <c r="F44" s="27" t="s">
        <v>88</v>
      </c>
    </row>
    <row r="45" spans="1:15" ht="18" customHeight="1">
      <c r="A45" s="33" t="s">
        <v>89</v>
      </c>
      <c r="B45" s="22">
        <f>SUM(B46:B50)</f>
        <v>211110</v>
      </c>
      <c r="C45" s="22">
        <f>SUM(C46:C50)</f>
        <v>82668</v>
      </c>
      <c r="D45" s="22">
        <f>SUM(D46:D50)</f>
        <v>1235</v>
      </c>
      <c r="E45" s="22">
        <f>SUM(E46:E50)</f>
        <v>11</v>
      </c>
      <c r="F45" s="23" t="s">
        <v>90</v>
      </c>
    </row>
    <row r="46" spans="1:15" ht="18" customHeight="1">
      <c r="A46" s="929" t="s">
        <v>91</v>
      </c>
      <c r="B46" s="750">
        <v>20111</v>
      </c>
      <c r="C46" s="750">
        <v>31036</v>
      </c>
      <c r="D46" s="750">
        <v>112</v>
      </c>
      <c r="E46" s="790">
        <v>2</v>
      </c>
      <c r="F46" s="931" t="s">
        <v>92</v>
      </c>
    </row>
    <row r="47" spans="1:15" ht="18" customHeight="1">
      <c r="A47" s="932" t="s">
        <v>93</v>
      </c>
      <c r="B47" s="750">
        <v>87006</v>
      </c>
      <c r="C47" s="750">
        <v>26348</v>
      </c>
      <c r="D47" s="750">
        <v>491</v>
      </c>
      <c r="E47" s="790">
        <v>2</v>
      </c>
      <c r="F47" s="931" t="s">
        <v>94</v>
      </c>
    </row>
    <row r="48" spans="1:15" ht="18" customHeight="1">
      <c r="A48" s="932" t="s">
        <v>95</v>
      </c>
      <c r="B48" s="750">
        <v>11022</v>
      </c>
      <c r="C48" s="750">
        <v>5199</v>
      </c>
      <c r="D48" s="750">
        <v>63</v>
      </c>
      <c r="E48" s="790">
        <v>2</v>
      </c>
      <c r="F48" s="931" t="s">
        <v>96</v>
      </c>
    </row>
    <row r="49" spans="1:6" ht="18" customHeight="1">
      <c r="A49" s="932" t="s">
        <v>97</v>
      </c>
      <c r="B49" s="750">
        <v>53697</v>
      </c>
      <c r="C49" s="750">
        <v>11566</v>
      </c>
      <c r="D49" s="750">
        <v>230</v>
      </c>
      <c r="E49" s="790">
        <v>2</v>
      </c>
      <c r="F49" s="931" t="s">
        <v>98</v>
      </c>
    </row>
    <row r="50" spans="1:6" ht="18" customHeight="1">
      <c r="A50" s="932" t="s">
        <v>99</v>
      </c>
      <c r="B50" s="750">
        <v>39274</v>
      </c>
      <c r="C50" s="750">
        <v>8519</v>
      </c>
      <c r="D50" s="750">
        <v>339</v>
      </c>
      <c r="E50" s="790">
        <v>3</v>
      </c>
      <c r="F50" s="930" t="s">
        <v>100</v>
      </c>
    </row>
    <row r="51" spans="1:6" ht="18" customHeight="1">
      <c r="A51" s="111"/>
      <c r="B51" s="112"/>
      <c r="C51" s="112"/>
      <c r="D51" s="112"/>
      <c r="E51" s="112"/>
      <c r="F51" s="113"/>
    </row>
    <row r="52" spans="1:6" ht="11.1" customHeight="1">
      <c r="A52" s="30"/>
      <c r="B52" s="114"/>
      <c r="C52" s="114"/>
      <c r="D52" s="114"/>
      <c r="E52" s="114"/>
      <c r="F52" s="115"/>
    </row>
    <row r="53" spans="1:6" ht="14.1" customHeight="1">
      <c r="A53" s="116"/>
      <c r="B53" s="114"/>
      <c r="C53" s="114"/>
      <c r="D53" s="114"/>
      <c r="E53" s="114"/>
      <c r="F53" s="115"/>
    </row>
    <row r="54" spans="1:6" ht="12.75" customHeight="1">
      <c r="A54" s="117"/>
      <c r="C54" s="118"/>
      <c r="D54" s="118"/>
      <c r="E54" s="118"/>
    </row>
    <row r="55" spans="1:6" ht="12.75" customHeight="1">
      <c r="A55" s="120"/>
      <c r="B55" s="121"/>
      <c r="E55" s="121"/>
      <c r="F55" s="121"/>
    </row>
    <row r="56" spans="1:6" ht="12.75" customHeight="1">
      <c r="A56" s="111"/>
      <c r="B56" s="121"/>
      <c r="C56" s="122"/>
      <c r="D56" s="122"/>
      <c r="E56" s="122"/>
      <c r="F56" s="117"/>
    </row>
    <row r="57" spans="1:6" ht="12.75" customHeight="1">
      <c r="A57" s="123"/>
      <c r="B57" s="121"/>
      <c r="C57" s="124"/>
      <c r="D57" s="124"/>
      <c r="E57" s="124"/>
      <c r="F57" s="125"/>
    </row>
    <row r="58" spans="1:6" ht="12.75" customHeight="1">
      <c r="A58" s="1097"/>
      <c r="B58" s="1097"/>
      <c r="C58" s="1097"/>
      <c r="D58" s="1097"/>
      <c r="E58" s="1097"/>
      <c r="F58" s="1097"/>
    </row>
    <row r="59" spans="1:6" ht="12.75" customHeight="1">
      <c r="A59" s="117"/>
      <c r="B59" s="122"/>
      <c r="C59" s="124"/>
      <c r="D59" s="124"/>
      <c r="F59" s="125"/>
    </row>
    <row r="60" spans="1:6" ht="12.75" customHeight="1">
      <c r="A60" s="126"/>
      <c r="B60" s="124"/>
      <c r="C60" s="124"/>
      <c r="D60" s="124"/>
      <c r="E60" s="124"/>
      <c r="F60" s="125"/>
    </row>
    <row r="61" spans="1:6" ht="12.75" customHeight="1">
      <c r="A61" s="126"/>
      <c r="B61" s="124"/>
      <c r="C61" s="124"/>
      <c r="D61" s="124"/>
      <c r="E61" s="124"/>
      <c r="F61" s="125"/>
    </row>
    <row r="62" spans="1:6" ht="12.75" customHeight="1">
      <c r="A62" s="126"/>
      <c r="B62" s="124"/>
      <c r="C62" s="124"/>
      <c r="D62" s="124"/>
      <c r="E62" s="124"/>
      <c r="F62" s="125"/>
    </row>
    <row r="63" spans="1:6" ht="17.100000000000001" customHeight="1">
      <c r="A63" s="126"/>
      <c r="B63" s="124"/>
      <c r="C63" s="124"/>
      <c r="D63" s="124"/>
      <c r="E63" s="124"/>
      <c r="F63" s="125"/>
    </row>
    <row r="64" spans="1:6" ht="17.100000000000001" customHeight="1">
      <c r="A64" s="126"/>
      <c r="B64" s="124"/>
      <c r="C64" s="124"/>
      <c r="D64" s="124"/>
      <c r="E64" s="124"/>
      <c r="F64" s="124"/>
    </row>
    <row r="65" spans="1:6" ht="17.100000000000001" hidden="1" customHeight="1">
      <c r="A65" s="127"/>
      <c r="B65" s="124"/>
      <c r="C65" s="124"/>
      <c r="D65" s="124"/>
      <c r="E65" s="124"/>
      <c r="F65" s="124"/>
    </row>
    <row r="66" spans="1:6" ht="17.100000000000001" hidden="1" customHeight="1">
      <c r="A66" s="128"/>
      <c r="B66" s="124"/>
      <c r="C66" s="124"/>
      <c r="D66" s="124"/>
      <c r="E66" s="124"/>
      <c r="F66" s="124"/>
    </row>
    <row r="67" spans="1:6" ht="17.100000000000001" hidden="1" customHeight="1">
      <c r="A67" s="128"/>
      <c r="B67" s="124"/>
      <c r="C67" s="124"/>
      <c r="D67" s="124"/>
      <c r="E67" s="124"/>
      <c r="F67" s="124"/>
    </row>
    <row r="68" spans="1:6" ht="17.100000000000001" hidden="1" customHeight="1">
      <c r="A68" s="128"/>
      <c r="B68" s="124"/>
      <c r="C68" s="124"/>
      <c r="D68" s="124"/>
      <c r="E68" s="124"/>
      <c r="F68" s="124"/>
    </row>
    <row r="69" spans="1:6" ht="17.100000000000001" hidden="1" customHeight="1">
      <c r="A69" s="128"/>
      <c r="B69" s="124"/>
      <c r="C69" s="124"/>
      <c r="D69" s="124"/>
      <c r="E69" s="124"/>
      <c r="F69" s="124"/>
    </row>
    <row r="70" spans="1:6" ht="17.100000000000001" hidden="1" customHeight="1">
      <c r="A70" s="128"/>
      <c r="B70" s="124"/>
      <c r="C70" s="124"/>
      <c r="D70" s="124"/>
      <c r="E70" s="124"/>
      <c r="F70" s="125"/>
    </row>
    <row r="71" spans="1:6" ht="17.100000000000001" hidden="1" customHeight="1">
      <c r="A71" s="128"/>
      <c r="B71" s="124"/>
      <c r="C71" s="124"/>
      <c r="D71" s="124"/>
      <c r="E71" s="124"/>
      <c r="F71" s="125"/>
    </row>
    <row r="72" spans="1:6" ht="17.100000000000001" hidden="1" customHeight="1">
      <c r="A72" s="128"/>
      <c r="B72" s="124"/>
      <c r="C72" s="124"/>
      <c r="D72" s="124"/>
      <c r="E72" s="124"/>
      <c r="F72" s="125"/>
    </row>
    <row r="73" spans="1:6" ht="17.100000000000001" hidden="1" customHeight="1">
      <c r="A73" s="129"/>
      <c r="B73" s="124"/>
      <c r="C73" s="124"/>
      <c r="D73" s="124"/>
      <c r="E73" s="124"/>
      <c r="F73" s="125"/>
    </row>
    <row r="74" spans="1:6" ht="17.100000000000001" hidden="1" customHeight="1">
      <c r="A74" s="129"/>
      <c r="B74" s="124"/>
      <c r="C74" s="124"/>
      <c r="D74" s="124"/>
      <c r="E74" s="124"/>
      <c r="F74" s="125"/>
    </row>
    <row r="75" spans="1:6" ht="17.100000000000001" hidden="1" customHeight="1">
      <c r="A75" s="129"/>
      <c r="B75" s="124"/>
      <c r="C75" s="124"/>
      <c r="D75" s="124"/>
      <c r="E75" s="124"/>
      <c r="F75" s="125"/>
    </row>
    <row r="76" spans="1:6" ht="17.100000000000001" hidden="1" customHeight="1">
      <c r="A76" s="129"/>
      <c r="B76" s="124"/>
      <c r="C76" s="124"/>
      <c r="D76" s="124"/>
      <c r="E76" s="124"/>
      <c r="F76" s="125"/>
    </row>
    <row r="77" spans="1:6" ht="17.100000000000001" hidden="1" customHeight="1">
      <c r="A77" s="129"/>
      <c r="B77" s="124"/>
      <c r="C77" s="124"/>
      <c r="D77" s="124"/>
      <c r="E77" s="124"/>
      <c r="F77" s="125"/>
    </row>
    <row r="78" spans="1:6" ht="17.100000000000001" hidden="1" customHeight="1">
      <c r="A78" s="129"/>
      <c r="B78" s="124"/>
      <c r="C78" s="124"/>
      <c r="D78" s="124"/>
      <c r="E78" s="124"/>
      <c r="F78" s="125"/>
    </row>
    <row r="79" spans="1:6" ht="17.100000000000001" hidden="1" customHeight="1">
      <c r="A79" s="129"/>
      <c r="B79" s="124"/>
      <c r="C79" s="124"/>
      <c r="D79" s="124"/>
      <c r="E79" s="124"/>
      <c r="F79" s="125"/>
    </row>
    <row r="80" spans="1:6" ht="17.100000000000001" hidden="1" customHeight="1">
      <c r="A80" s="129"/>
      <c r="B80" s="124"/>
      <c r="C80" s="124"/>
      <c r="D80" s="124"/>
      <c r="E80" s="124"/>
      <c r="F80" s="125"/>
    </row>
    <row r="81" spans="1:6" ht="17.100000000000001" hidden="1" customHeight="1">
      <c r="A81" s="129"/>
      <c r="B81" s="124"/>
      <c r="C81" s="124"/>
      <c r="D81" s="124"/>
      <c r="E81" s="124"/>
      <c r="F81" s="125"/>
    </row>
    <row r="82" spans="1:6" ht="17.100000000000001" hidden="1" customHeight="1">
      <c r="A82" s="129"/>
      <c r="B82" s="124"/>
      <c r="C82" s="124"/>
      <c r="D82" s="124"/>
      <c r="E82" s="124"/>
      <c r="F82" s="125"/>
    </row>
    <row r="83" spans="1:6" ht="17.100000000000001" hidden="1" customHeight="1">
      <c r="A83" s="129"/>
      <c r="B83" s="124"/>
      <c r="C83" s="124"/>
      <c r="D83" s="124"/>
      <c r="E83" s="124"/>
      <c r="F83" s="125"/>
    </row>
    <row r="84" spans="1:6" ht="17.100000000000001" hidden="1" customHeight="1">
      <c r="A84" s="129"/>
      <c r="B84" s="124"/>
      <c r="C84" s="124"/>
      <c r="D84" s="124"/>
      <c r="E84" s="124"/>
      <c r="F84" s="125"/>
    </row>
    <row r="85" spans="1:6" ht="17.100000000000001" hidden="1" customHeight="1">
      <c r="A85" s="129"/>
      <c r="B85" s="124"/>
      <c r="C85" s="124"/>
      <c r="D85" s="124"/>
      <c r="E85" s="124"/>
      <c r="F85" s="125"/>
    </row>
    <row r="86" spans="1:6" ht="17.100000000000001" hidden="1" customHeight="1">
      <c r="A86" s="129"/>
      <c r="B86" s="124"/>
      <c r="C86" s="124"/>
      <c r="D86" s="124"/>
      <c r="E86" s="124"/>
      <c r="F86" s="125"/>
    </row>
    <row r="87" spans="1:6" ht="17.100000000000001" hidden="1" customHeight="1">
      <c r="A87" s="129"/>
      <c r="B87" s="124"/>
      <c r="C87" s="124"/>
      <c r="D87" s="124"/>
      <c r="E87" s="124"/>
      <c r="F87" s="125"/>
    </row>
    <row r="88" spans="1:6" ht="17.100000000000001" hidden="1" customHeight="1">
      <c r="A88" s="129"/>
      <c r="B88" s="124"/>
      <c r="C88" s="124"/>
      <c r="D88" s="124"/>
      <c r="E88" s="124"/>
      <c r="F88" s="125"/>
    </row>
    <row r="89" spans="1:6" ht="17.100000000000001" hidden="1" customHeight="1">
      <c r="A89" s="129"/>
      <c r="B89" s="124"/>
      <c r="C89" s="124"/>
      <c r="D89" s="124"/>
      <c r="E89" s="124"/>
      <c r="F89" s="125"/>
    </row>
    <row r="90" spans="1:6" ht="17.100000000000001" hidden="1" customHeight="1">
      <c r="A90" s="129"/>
      <c r="B90" s="124"/>
      <c r="C90" s="124"/>
      <c r="D90" s="124"/>
      <c r="E90" s="124"/>
      <c r="F90" s="125"/>
    </row>
    <row r="91" spans="1:6" ht="17.100000000000001" hidden="1" customHeight="1">
      <c r="A91" s="129"/>
      <c r="B91" s="124"/>
      <c r="C91" s="124"/>
      <c r="D91" s="124"/>
      <c r="E91" s="124"/>
      <c r="F91" s="125"/>
    </row>
    <row r="92" spans="1:6" ht="17.100000000000001" hidden="1" customHeight="1">
      <c r="A92" s="129"/>
      <c r="B92" s="124"/>
      <c r="C92" s="124"/>
      <c r="D92" s="124"/>
      <c r="E92" s="124"/>
      <c r="F92" s="125"/>
    </row>
    <row r="93" spans="1:6" ht="17.100000000000001" hidden="1" customHeight="1">
      <c r="A93" s="129"/>
      <c r="B93" s="124"/>
      <c r="C93" s="124"/>
      <c r="D93" s="124"/>
      <c r="E93" s="124"/>
      <c r="F93" s="125"/>
    </row>
    <row r="94" spans="1:6" ht="17.100000000000001" hidden="1" customHeight="1">
      <c r="A94" s="129"/>
      <c r="B94" s="124"/>
      <c r="C94" s="124"/>
      <c r="D94" s="124"/>
      <c r="E94" s="124"/>
      <c r="F94" s="125"/>
    </row>
    <row r="95" spans="1:6" ht="17.100000000000001" hidden="1" customHeight="1">
      <c r="A95" s="129"/>
      <c r="B95" s="124"/>
      <c r="C95" s="124"/>
      <c r="D95" s="124"/>
      <c r="E95" s="124"/>
      <c r="F95" s="125"/>
    </row>
    <row r="96" spans="1:6" ht="17.100000000000001" hidden="1" customHeight="1">
      <c r="A96" s="129"/>
      <c r="B96" s="124"/>
      <c r="C96" s="124"/>
      <c r="D96" s="124"/>
      <c r="E96" s="124"/>
      <c r="F96" s="125"/>
    </row>
    <row r="97" spans="1:6" ht="17.100000000000001" hidden="1" customHeight="1">
      <c r="A97" s="129"/>
      <c r="B97" s="124"/>
      <c r="C97" s="124"/>
      <c r="D97" s="124"/>
      <c r="E97" s="124"/>
      <c r="F97" s="125"/>
    </row>
    <row r="98" spans="1:6" ht="17.100000000000001" hidden="1" customHeight="1">
      <c r="A98" s="129"/>
      <c r="B98" s="124"/>
      <c r="C98" s="124"/>
      <c r="D98" s="124"/>
      <c r="E98" s="124"/>
      <c r="F98" s="125"/>
    </row>
    <row r="99" spans="1:6" ht="17.100000000000001" hidden="1" customHeight="1">
      <c r="A99" s="129"/>
      <c r="B99" s="124"/>
      <c r="C99" s="124"/>
      <c r="D99" s="124"/>
      <c r="E99" s="124"/>
      <c r="F99" s="124"/>
    </row>
    <row r="100" spans="1:6" ht="17.100000000000001" hidden="1" customHeight="1">
      <c r="A100" s="129"/>
      <c r="B100" s="124"/>
      <c r="C100" s="124"/>
      <c r="D100" s="124"/>
      <c r="E100" s="124"/>
      <c r="F100" s="124"/>
    </row>
    <row r="101" spans="1:6" ht="17.100000000000001" hidden="1" customHeight="1">
      <c r="A101" s="129"/>
      <c r="B101" s="124"/>
      <c r="C101" s="124"/>
      <c r="D101" s="124"/>
      <c r="E101" s="124"/>
      <c r="F101" s="124"/>
    </row>
    <row r="102" spans="1:6" ht="17.100000000000001" hidden="1" customHeight="1">
      <c r="A102" s="128"/>
      <c r="B102" s="124"/>
      <c r="C102" s="124"/>
      <c r="D102" s="124"/>
      <c r="E102" s="124"/>
      <c r="F102" s="124"/>
    </row>
    <row r="103" spans="1:6" ht="17.100000000000001" hidden="1" customHeight="1">
      <c r="A103" s="128"/>
      <c r="B103" s="124"/>
      <c r="C103" s="124"/>
      <c r="D103" s="124"/>
      <c r="E103" s="124"/>
      <c r="F103" s="124"/>
    </row>
    <row r="104" spans="1:6" ht="17.100000000000001" hidden="1" customHeight="1">
      <c r="A104" s="128"/>
      <c r="B104" s="124"/>
      <c r="C104" s="124"/>
      <c r="D104" s="124"/>
      <c r="E104" s="124"/>
      <c r="F104" s="124"/>
    </row>
    <row r="105" spans="1:6" ht="17.100000000000001" hidden="1" customHeight="1">
      <c r="A105" s="128"/>
      <c r="B105" s="124"/>
      <c r="C105" s="124"/>
      <c r="D105" s="124"/>
      <c r="E105" s="124"/>
      <c r="F105" s="124"/>
    </row>
    <row r="106" spans="1:6" ht="17.100000000000001" hidden="1" customHeight="1">
      <c r="A106" s="128"/>
      <c r="B106" s="124"/>
      <c r="C106" s="124"/>
      <c r="D106" s="124"/>
      <c r="E106" s="124"/>
      <c r="F106" s="124"/>
    </row>
    <row r="107" spans="1:6" ht="17.100000000000001" hidden="1" customHeight="1">
      <c r="A107" s="128"/>
      <c r="B107" s="124"/>
      <c r="C107" s="124"/>
      <c r="D107" s="124"/>
      <c r="E107" s="124"/>
      <c r="F107" s="124"/>
    </row>
    <row r="108" spans="1:6" ht="17.100000000000001" hidden="1" customHeight="1">
      <c r="A108" s="128"/>
      <c r="B108" s="124"/>
      <c r="C108" s="124"/>
      <c r="D108" s="124"/>
      <c r="E108" s="124"/>
      <c r="F108" s="124"/>
    </row>
    <row r="109" spans="1:6" ht="17.100000000000001" hidden="1" customHeight="1">
      <c r="A109" s="128"/>
      <c r="B109" s="124"/>
      <c r="C109" s="124"/>
      <c r="D109" s="124"/>
      <c r="E109" s="124"/>
      <c r="F109" s="124"/>
    </row>
    <row r="110" spans="1:6" ht="17.100000000000001" hidden="1" customHeight="1">
      <c r="A110" s="128"/>
      <c r="B110" s="124"/>
      <c r="C110" s="124"/>
      <c r="D110" s="124"/>
      <c r="E110" s="124"/>
      <c r="F110" s="124"/>
    </row>
    <row r="111" spans="1:6" ht="17.100000000000001" hidden="1" customHeight="1">
      <c r="A111" s="128"/>
      <c r="B111" s="124"/>
      <c r="C111" s="124"/>
      <c r="D111" s="124"/>
      <c r="E111" s="124"/>
      <c r="F111" s="124"/>
    </row>
    <row r="112" spans="1:6" ht="17.100000000000001" hidden="1" customHeight="1">
      <c r="A112" s="128"/>
      <c r="B112" s="124"/>
      <c r="C112" s="124"/>
      <c r="D112" s="124"/>
      <c r="E112" s="124"/>
      <c r="F112" s="124"/>
    </row>
    <row r="113" spans="1:6" ht="17.100000000000001" hidden="1" customHeight="1">
      <c r="A113" s="128"/>
      <c r="B113" s="124"/>
      <c r="C113" s="124"/>
      <c r="D113" s="124"/>
      <c r="E113" s="124"/>
      <c r="F113" s="124"/>
    </row>
    <row r="114" spans="1:6" ht="17.100000000000001" hidden="1" customHeight="1">
      <c r="A114" s="128"/>
      <c r="B114" s="124"/>
      <c r="C114" s="124"/>
      <c r="D114" s="124"/>
      <c r="E114" s="124"/>
      <c r="F114" s="124"/>
    </row>
    <row r="115" spans="1:6" ht="17.100000000000001" hidden="1" customHeight="1">
      <c r="A115" s="128"/>
      <c r="B115" s="124"/>
      <c r="C115" s="124"/>
      <c r="D115" s="124"/>
      <c r="E115" s="124"/>
      <c r="F115" s="124"/>
    </row>
    <row r="116" spans="1:6" ht="17.100000000000001" hidden="1" customHeight="1">
      <c r="A116" s="128"/>
      <c r="B116" s="124"/>
      <c r="C116" s="124"/>
      <c r="D116" s="124"/>
      <c r="E116" s="124"/>
      <c r="F116" s="124"/>
    </row>
    <row r="117" spans="1:6" ht="17.100000000000001" hidden="1" customHeight="1">
      <c r="A117" s="128"/>
      <c r="B117" s="124"/>
      <c r="C117" s="124"/>
      <c r="D117" s="124"/>
      <c r="E117" s="124"/>
      <c r="F117" s="124"/>
    </row>
    <row r="118" spans="1:6" ht="17.100000000000001" hidden="1" customHeight="1">
      <c r="A118" s="128"/>
      <c r="B118" s="124"/>
      <c r="C118" s="124"/>
      <c r="D118" s="124"/>
      <c r="E118" s="124"/>
      <c r="F118" s="124"/>
    </row>
    <row r="119" spans="1:6" ht="17.100000000000001" hidden="1" customHeight="1">
      <c r="A119" s="128"/>
      <c r="B119" s="124"/>
      <c r="C119" s="124"/>
      <c r="D119" s="124"/>
      <c r="E119" s="124"/>
      <c r="F119" s="124"/>
    </row>
    <row r="120" spans="1:6" ht="17.100000000000001" hidden="1" customHeight="1">
      <c r="A120" s="128"/>
      <c r="B120" s="124"/>
      <c r="C120" s="124"/>
      <c r="D120" s="124"/>
      <c r="E120" s="124"/>
      <c r="F120" s="124"/>
    </row>
    <row r="121" spans="1:6" ht="17.100000000000001" hidden="1" customHeight="1">
      <c r="A121" s="128"/>
      <c r="B121" s="124"/>
      <c r="C121" s="124"/>
      <c r="D121" s="124"/>
      <c r="E121" s="124"/>
      <c r="F121" s="124"/>
    </row>
    <row r="122" spans="1:6" ht="17.100000000000001" hidden="1" customHeight="1">
      <c r="A122" s="128"/>
      <c r="B122" s="124"/>
      <c r="C122" s="124"/>
      <c r="D122" s="124"/>
      <c r="E122" s="124"/>
      <c r="F122" s="124"/>
    </row>
    <row r="123" spans="1:6" ht="17.100000000000001" hidden="1" customHeight="1">
      <c r="A123" s="128"/>
      <c r="B123" s="124"/>
      <c r="C123" s="124"/>
      <c r="D123" s="124"/>
      <c r="E123" s="124"/>
      <c r="F123" s="124"/>
    </row>
    <row r="124" spans="1:6" ht="17.100000000000001" hidden="1" customHeight="1">
      <c r="A124" s="128"/>
      <c r="B124" s="124"/>
      <c r="C124" s="124"/>
      <c r="D124" s="124"/>
      <c r="E124" s="124"/>
      <c r="F124" s="124"/>
    </row>
    <row r="125" spans="1:6" ht="17.100000000000001" hidden="1" customHeight="1">
      <c r="A125" s="128"/>
      <c r="B125" s="124"/>
      <c r="C125" s="124"/>
      <c r="D125" s="124"/>
      <c r="E125" s="124"/>
      <c r="F125" s="124"/>
    </row>
    <row r="126" spans="1:6" ht="17.100000000000001" hidden="1" customHeight="1">
      <c r="A126" s="128"/>
      <c r="B126" s="124"/>
      <c r="C126" s="124"/>
      <c r="D126" s="124"/>
      <c r="E126" s="124"/>
      <c r="F126" s="124"/>
    </row>
    <row r="127" spans="1:6" ht="17.100000000000001" hidden="1" customHeight="1">
      <c r="A127" s="128"/>
      <c r="B127" s="124"/>
      <c r="C127" s="124"/>
      <c r="D127" s="124"/>
      <c r="E127" s="124"/>
      <c r="F127" s="124"/>
    </row>
    <row r="128" spans="1:6" ht="17.100000000000001" hidden="1" customHeight="1">
      <c r="A128" s="128"/>
      <c r="B128" s="124"/>
      <c r="C128" s="124"/>
      <c r="D128" s="124"/>
      <c r="E128" s="124"/>
      <c r="F128" s="124"/>
    </row>
    <row r="129" spans="1:6" ht="17.100000000000001" hidden="1" customHeight="1">
      <c r="A129" s="128"/>
      <c r="B129" s="124"/>
      <c r="C129" s="124"/>
      <c r="D129" s="124"/>
      <c r="E129" s="124"/>
      <c r="F129" s="124"/>
    </row>
    <row r="130" spans="1:6" ht="17.100000000000001" hidden="1" customHeight="1">
      <c r="A130" s="128"/>
      <c r="B130" s="124"/>
      <c r="C130" s="124"/>
      <c r="D130" s="124"/>
      <c r="E130" s="124"/>
      <c r="F130" s="124"/>
    </row>
    <row r="131" spans="1:6" ht="17.100000000000001" hidden="1" customHeight="1">
      <c r="A131" s="128"/>
      <c r="B131" s="124"/>
      <c r="C131" s="124"/>
      <c r="D131" s="124"/>
      <c r="E131" s="124"/>
      <c r="F131" s="124"/>
    </row>
    <row r="132" spans="1:6" ht="17.100000000000001" hidden="1" customHeight="1">
      <c r="A132" s="128"/>
      <c r="B132" s="124"/>
      <c r="C132" s="124"/>
      <c r="D132" s="124"/>
      <c r="E132" s="124"/>
      <c r="F132" s="124"/>
    </row>
    <row r="133" spans="1:6" ht="17.100000000000001" hidden="1" customHeight="1">
      <c r="A133" s="128"/>
      <c r="B133" s="124"/>
      <c r="C133" s="124"/>
      <c r="D133" s="124"/>
      <c r="E133" s="124"/>
      <c r="F133" s="124"/>
    </row>
    <row r="134" spans="1:6" ht="17.100000000000001" hidden="1" customHeight="1">
      <c r="A134" s="128"/>
      <c r="B134" s="124"/>
      <c r="C134" s="124"/>
      <c r="D134" s="124"/>
      <c r="E134" s="124"/>
      <c r="F134" s="124"/>
    </row>
    <row r="135" spans="1:6" ht="17.100000000000001" hidden="1" customHeight="1">
      <c r="A135" s="128"/>
      <c r="B135" s="124"/>
      <c r="C135" s="124"/>
      <c r="D135" s="124"/>
      <c r="E135" s="124"/>
      <c r="F135" s="124"/>
    </row>
    <row r="136" spans="1:6" ht="17.100000000000001" hidden="1" customHeight="1">
      <c r="A136" s="128"/>
      <c r="B136" s="124"/>
      <c r="C136" s="124"/>
      <c r="D136" s="124"/>
      <c r="E136" s="124"/>
      <c r="F136" s="124"/>
    </row>
    <row r="137" spans="1:6" ht="17.100000000000001" hidden="1" customHeight="1">
      <c r="A137" s="128"/>
      <c r="B137" s="124"/>
      <c r="C137" s="124"/>
      <c r="D137" s="124"/>
      <c r="E137" s="124"/>
      <c r="F137" s="124"/>
    </row>
    <row r="138" spans="1:6" ht="17.100000000000001" hidden="1" customHeight="1">
      <c r="A138" s="128"/>
      <c r="B138" s="124"/>
      <c r="C138" s="124"/>
      <c r="D138" s="124"/>
      <c r="E138" s="124"/>
      <c r="F138" s="124"/>
    </row>
    <row r="139" spans="1:6" ht="17.100000000000001" hidden="1" customHeight="1">
      <c r="A139" s="128"/>
      <c r="B139" s="124"/>
      <c r="C139" s="124"/>
      <c r="D139" s="124"/>
      <c r="E139" s="124"/>
      <c r="F139" s="124"/>
    </row>
    <row r="140" spans="1:6" ht="17.100000000000001" hidden="1" customHeight="1">
      <c r="A140" s="128"/>
      <c r="B140" s="124"/>
      <c r="C140" s="124"/>
      <c r="D140" s="124"/>
      <c r="E140" s="124"/>
      <c r="F140" s="124"/>
    </row>
    <row r="141" spans="1:6" ht="17.100000000000001" hidden="1" customHeight="1">
      <c r="A141" s="128"/>
      <c r="B141" s="124"/>
      <c r="C141" s="124"/>
      <c r="D141" s="124"/>
      <c r="E141" s="124"/>
      <c r="F141" s="124"/>
    </row>
    <row r="142" spans="1:6" ht="17.100000000000001" hidden="1" customHeight="1">
      <c r="A142" s="128"/>
      <c r="B142" s="124"/>
      <c r="C142" s="124"/>
      <c r="D142" s="124"/>
      <c r="E142" s="124"/>
      <c r="F142" s="124"/>
    </row>
    <row r="143" spans="1:6" ht="17.100000000000001" hidden="1" customHeight="1">
      <c r="A143" s="128"/>
      <c r="B143" s="124"/>
      <c r="C143" s="124"/>
      <c r="D143" s="124"/>
      <c r="E143" s="124"/>
      <c r="F143" s="124"/>
    </row>
    <row r="144" spans="1:6" ht="17.100000000000001" hidden="1" customHeight="1">
      <c r="A144" s="128"/>
      <c r="B144" s="124"/>
      <c r="C144" s="124"/>
      <c r="D144" s="124"/>
      <c r="E144" s="124"/>
      <c r="F144" s="124"/>
    </row>
    <row r="145" spans="1:6" ht="17.100000000000001" hidden="1" customHeight="1">
      <c r="A145" s="128"/>
      <c r="B145" s="124"/>
      <c r="C145" s="124"/>
      <c r="D145" s="124"/>
      <c r="E145" s="124"/>
      <c r="F145" s="124"/>
    </row>
    <row r="146" spans="1:6" ht="17.100000000000001" hidden="1" customHeight="1">
      <c r="A146" s="128"/>
      <c r="B146" s="124"/>
      <c r="C146" s="124"/>
      <c r="D146" s="124"/>
      <c r="E146" s="124"/>
      <c r="F146" s="124"/>
    </row>
    <row r="147" spans="1:6" ht="17.100000000000001" hidden="1" customHeight="1">
      <c r="A147" s="128"/>
      <c r="B147" s="124"/>
      <c r="C147" s="124"/>
      <c r="D147" s="124"/>
      <c r="E147" s="124"/>
      <c r="F147" s="124"/>
    </row>
    <row r="148" spans="1:6" ht="17.100000000000001" hidden="1" customHeight="1">
      <c r="A148" s="128"/>
      <c r="B148" s="124"/>
      <c r="C148" s="124"/>
      <c r="D148" s="124"/>
      <c r="E148" s="124"/>
      <c r="F148" s="124"/>
    </row>
    <row r="149" spans="1:6" ht="17.100000000000001" hidden="1" customHeight="1">
      <c r="A149" s="128"/>
      <c r="B149" s="124"/>
      <c r="C149" s="124"/>
      <c r="D149" s="124"/>
      <c r="E149" s="124"/>
      <c r="F149" s="124"/>
    </row>
    <row r="150" spans="1:6" ht="17.100000000000001" hidden="1" customHeight="1">
      <c r="A150" s="128"/>
      <c r="B150" s="124"/>
      <c r="C150" s="124"/>
      <c r="D150" s="124"/>
      <c r="E150" s="124"/>
      <c r="F150" s="124"/>
    </row>
    <row r="151" spans="1:6" ht="17.100000000000001" hidden="1" customHeight="1">
      <c r="A151" s="128"/>
      <c r="B151" s="124"/>
      <c r="C151" s="124"/>
      <c r="D151" s="124"/>
      <c r="E151" s="124"/>
      <c r="F151" s="124"/>
    </row>
    <row r="152" spans="1:6" ht="17.100000000000001" hidden="1" customHeight="1">
      <c r="A152" s="128"/>
      <c r="B152" s="124"/>
      <c r="C152" s="124"/>
      <c r="D152" s="124"/>
      <c r="E152" s="124"/>
      <c r="F152" s="124"/>
    </row>
    <row r="153" spans="1:6" ht="17.100000000000001" hidden="1" customHeight="1">
      <c r="A153" s="128"/>
      <c r="B153" s="124"/>
      <c r="C153" s="124"/>
      <c r="D153" s="124"/>
      <c r="E153" s="124"/>
      <c r="F153" s="124"/>
    </row>
    <row r="154" spans="1:6" ht="17.100000000000001" hidden="1" customHeight="1">
      <c r="A154" s="128"/>
      <c r="B154" s="124"/>
      <c r="C154" s="124"/>
      <c r="D154" s="124"/>
      <c r="E154" s="124"/>
      <c r="F154" s="124"/>
    </row>
    <row r="155" spans="1:6" ht="17.100000000000001" hidden="1" customHeight="1">
      <c r="A155" s="128"/>
      <c r="B155" s="124"/>
      <c r="C155" s="124"/>
      <c r="D155" s="124"/>
      <c r="E155" s="124"/>
      <c r="F155" s="124"/>
    </row>
    <row r="156" spans="1:6" ht="17.100000000000001" hidden="1" customHeight="1">
      <c r="A156" s="128"/>
      <c r="B156" s="124"/>
      <c r="C156" s="124"/>
      <c r="D156" s="124"/>
      <c r="E156" s="124"/>
      <c r="F156" s="124"/>
    </row>
    <row r="157" spans="1:6" ht="17.100000000000001" hidden="1" customHeight="1">
      <c r="A157" s="128"/>
      <c r="B157" s="124"/>
      <c r="C157" s="124"/>
      <c r="D157" s="124"/>
      <c r="E157" s="124"/>
      <c r="F157" s="124"/>
    </row>
    <row r="158" spans="1:6" ht="17.100000000000001" hidden="1" customHeight="1">
      <c r="A158" s="128"/>
      <c r="B158" s="124"/>
      <c r="C158" s="124"/>
      <c r="D158" s="124"/>
      <c r="E158" s="124"/>
      <c r="F158" s="124"/>
    </row>
    <row r="159" spans="1:6" ht="17.100000000000001" hidden="1" customHeight="1">
      <c r="A159" s="128"/>
      <c r="B159" s="124"/>
      <c r="C159" s="124"/>
      <c r="D159" s="124"/>
      <c r="E159" s="124"/>
      <c r="F159" s="124"/>
    </row>
    <row r="160" spans="1:6" ht="17.100000000000001" hidden="1" customHeight="1">
      <c r="A160" s="128"/>
      <c r="B160" s="124"/>
      <c r="C160" s="124"/>
      <c r="D160" s="124"/>
      <c r="E160" s="124"/>
      <c r="F160" s="124"/>
    </row>
    <row r="161" spans="1:6" ht="17.100000000000001" hidden="1" customHeight="1">
      <c r="A161" s="128"/>
      <c r="B161" s="124"/>
      <c r="C161" s="124"/>
      <c r="D161" s="124"/>
      <c r="E161" s="124"/>
      <c r="F161" s="124"/>
    </row>
    <row r="162" spans="1:6" ht="17.100000000000001" hidden="1" customHeight="1">
      <c r="A162" s="128"/>
      <c r="B162" s="124"/>
      <c r="C162" s="124"/>
      <c r="D162" s="124"/>
      <c r="E162" s="124"/>
      <c r="F162" s="124"/>
    </row>
    <row r="163" spans="1:6" ht="17.100000000000001" hidden="1" customHeight="1">
      <c r="A163" s="128"/>
      <c r="B163" s="124"/>
      <c r="C163" s="124"/>
      <c r="D163" s="124"/>
      <c r="E163" s="124"/>
      <c r="F163" s="124"/>
    </row>
    <row r="164" spans="1:6" ht="17.100000000000001" hidden="1" customHeight="1">
      <c r="A164" s="128"/>
      <c r="B164" s="124"/>
      <c r="C164" s="124"/>
      <c r="D164" s="124"/>
      <c r="E164" s="124"/>
      <c r="F164" s="124"/>
    </row>
    <row r="165" spans="1:6" ht="17.100000000000001" hidden="1" customHeight="1">
      <c r="A165" s="128"/>
      <c r="B165" s="124"/>
      <c r="C165" s="124"/>
      <c r="D165" s="124"/>
      <c r="E165" s="124"/>
      <c r="F165" s="124"/>
    </row>
    <row r="166" spans="1:6" ht="17.100000000000001" hidden="1" customHeight="1">
      <c r="A166" s="128"/>
      <c r="B166" s="124"/>
      <c r="C166" s="124"/>
      <c r="D166" s="124"/>
      <c r="E166" s="124"/>
      <c r="F166" s="124"/>
    </row>
    <row r="167" spans="1:6" ht="17.100000000000001" hidden="1" customHeight="1">
      <c r="A167" s="128"/>
      <c r="B167" s="124"/>
      <c r="C167" s="124"/>
      <c r="D167" s="124"/>
      <c r="E167" s="124"/>
      <c r="F167" s="124"/>
    </row>
    <row r="168" spans="1:6" ht="17.100000000000001" hidden="1" customHeight="1">
      <c r="A168" s="128"/>
      <c r="B168" s="124"/>
      <c r="C168" s="124"/>
      <c r="D168" s="124"/>
      <c r="E168" s="124"/>
      <c r="F168" s="124"/>
    </row>
    <row r="169" spans="1:6" ht="17.100000000000001" hidden="1" customHeight="1">
      <c r="A169" s="128"/>
      <c r="B169" s="124"/>
      <c r="C169" s="124"/>
      <c r="D169" s="124"/>
      <c r="E169" s="124"/>
      <c r="F169" s="124"/>
    </row>
    <row r="170" spans="1:6" ht="17.100000000000001" hidden="1" customHeight="1">
      <c r="A170" s="128"/>
      <c r="B170" s="124"/>
      <c r="C170" s="124"/>
      <c r="D170" s="124"/>
      <c r="E170" s="124"/>
      <c r="F170" s="124"/>
    </row>
    <row r="171" spans="1:6" ht="17.100000000000001" hidden="1" customHeight="1">
      <c r="A171" s="128"/>
      <c r="B171" s="124"/>
      <c r="C171" s="124"/>
      <c r="D171" s="124"/>
      <c r="E171" s="124"/>
      <c r="F171" s="124"/>
    </row>
    <row r="172" spans="1:6" ht="17.100000000000001" hidden="1" customHeight="1">
      <c r="A172" s="128"/>
      <c r="B172" s="124"/>
      <c r="C172" s="124"/>
      <c r="D172" s="124"/>
      <c r="E172" s="124"/>
      <c r="F172" s="124"/>
    </row>
    <row r="173" spans="1:6" ht="17.100000000000001" hidden="1" customHeight="1">
      <c r="A173" s="128"/>
      <c r="B173" s="124"/>
      <c r="C173" s="124"/>
      <c r="D173" s="124"/>
      <c r="E173" s="124"/>
      <c r="F173" s="124"/>
    </row>
    <row r="174" spans="1:6" ht="17.100000000000001" hidden="1" customHeight="1">
      <c r="A174" s="128"/>
      <c r="B174" s="124"/>
      <c r="C174" s="124"/>
      <c r="D174" s="124"/>
      <c r="E174" s="124"/>
      <c r="F174" s="124"/>
    </row>
    <row r="175" spans="1:6" ht="17.100000000000001" hidden="1" customHeight="1">
      <c r="A175" s="128"/>
      <c r="B175" s="124"/>
      <c r="C175" s="124"/>
      <c r="D175" s="124"/>
      <c r="E175" s="124"/>
      <c r="F175" s="124"/>
    </row>
    <row r="176" spans="1:6" ht="17.100000000000001" hidden="1" customHeight="1">
      <c r="A176" s="128"/>
      <c r="B176" s="124"/>
      <c r="C176" s="124"/>
      <c r="D176" s="124"/>
      <c r="E176" s="124"/>
      <c r="F176" s="124"/>
    </row>
    <row r="177" spans="1:6" ht="17.100000000000001" hidden="1" customHeight="1">
      <c r="A177" s="128"/>
      <c r="B177" s="124"/>
      <c r="C177" s="124"/>
      <c r="D177" s="124"/>
      <c r="E177" s="124"/>
      <c r="F177" s="124"/>
    </row>
    <row r="178" spans="1:6" ht="17.100000000000001" hidden="1" customHeight="1">
      <c r="A178" s="128"/>
      <c r="B178" s="124"/>
      <c r="C178" s="124"/>
      <c r="D178" s="124"/>
      <c r="E178" s="124"/>
      <c r="F178" s="124"/>
    </row>
    <row r="179" spans="1:6" ht="17.100000000000001" hidden="1" customHeight="1">
      <c r="A179" s="128"/>
      <c r="B179" s="124"/>
      <c r="C179" s="124"/>
      <c r="D179" s="124"/>
      <c r="E179" s="124"/>
      <c r="F179" s="124"/>
    </row>
    <row r="180" spans="1:6" ht="17.100000000000001" hidden="1" customHeight="1">
      <c r="A180" s="128"/>
      <c r="B180" s="124"/>
      <c r="C180" s="124"/>
      <c r="D180" s="124"/>
      <c r="E180" s="124"/>
      <c r="F180" s="124"/>
    </row>
    <row r="181" spans="1:6" ht="17.100000000000001" hidden="1" customHeight="1">
      <c r="A181" s="128"/>
      <c r="B181" s="124"/>
      <c r="C181" s="124"/>
      <c r="D181" s="124"/>
      <c r="E181" s="124"/>
      <c r="F181" s="124"/>
    </row>
    <row r="182" spans="1:6" ht="17.100000000000001" hidden="1" customHeight="1">
      <c r="A182" s="128"/>
      <c r="B182" s="124"/>
      <c r="C182" s="124"/>
      <c r="D182" s="124"/>
      <c r="E182" s="124"/>
      <c r="F182" s="124"/>
    </row>
    <row r="183" spans="1:6" ht="17.100000000000001" hidden="1" customHeight="1">
      <c r="A183" s="128"/>
      <c r="B183" s="124"/>
      <c r="C183" s="124"/>
      <c r="D183" s="124"/>
      <c r="E183" s="124"/>
      <c r="F183" s="124"/>
    </row>
    <row r="184" spans="1:6" ht="17.100000000000001" hidden="1" customHeight="1">
      <c r="A184" s="128"/>
      <c r="B184" s="124"/>
      <c r="C184" s="124"/>
      <c r="D184" s="124"/>
      <c r="E184" s="124"/>
      <c r="F184" s="124"/>
    </row>
    <row r="185" spans="1:6" ht="17.100000000000001" hidden="1" customHeight="1">
      <c r="A185" s="128"/>
      <c r="B185" s="124"/>
      <c r="C185" s="124"/>
      <c r="D185" s="124"/>
      <c r="E185" s="124"/>
      <c r="F185" s="124"/>
    </row>
    <row r="186" spans="1:6" ht="17.100000000000001" hidden="1" customHeight="1">
      <c r="A186" s="128"/>
      <c r="B186" s="124"/>
      <c r="C186" s="124"/>
      <c r="D186" s="124"/>
      <c r="E186" s="124"/>
      <c r="F186" s="124"/>
    </row>
    <row r="187" spans="1:6" ht="17.100000000000001" hidden="1" customHeight="1">
      <c r="A187" s="128"/>
      <c r="B187" s="124"/>
      <c r="C187" s="124"/>
      <c r="D187" s="124"/>
      <c r="E187" s="124"/>
      <c r="F187" s="124"/>
    </row>
    <row r="188" spans="1:6" ht="17.100000000000001" hidden="1" customHeight="1">
      <c r="A188" s="128"/>
      <c r="B188" s="124"/>
      <c r="C188" s="124"/>
      <c r="D188" s="124"/>
      <c r="E188" s="124"/>
      <c r="F188" s="124"/>
    </row>
    <row r="189" spans="1:6" ht="17.100000000000001" hidden="1" customHeight="1">
      <c r="A189" s="128"/>
      <c r="B189" s="124"/>
      <c r="C189" s="124"/>
      <c r="D189" s="124"/>
      <c r="E189" s="124"/>
      <c r="F189" s="124"/>
    </row>
    <row r="190" spans="1:6" ht="17.100000000000001" hidden="1" customHeight="1">
      <c r="A190" s="128"/>
      <c r="B190" s="124"/>
      <c r="C190" s="124"/>
      <c r="D190" s="124"/>
      <c r="E190" s="124"/>
      <c r="F190" s="124"/>
    </row>
    <row r="191" spans="1:6" ht="17.100000000000001" hidden="1" customHeight="1">
      <c r="A191" s="128"/>
      <c r="B191" s="124"/>
      <c r="C191" s="124"/>
      <c r="D191" s="124"/>
      <c r="E191" s="124"/>
      <c r="F191" s="124"/>
    </row>
    <row r="192" spans="1:6" ht="17.100000000000001" hidden="1" customHeight="1">
      <c r="A192" s="128"/>
      <c r="B192" s="124"/>
      <c r="C192" s="124"/>
      <c r="D192" s="124"/>
      <c r="E192" s="124"/>
      <c r="F192" s="124"/>
    </row>
    <row r="193" spans="1:6" ht="17.100000000000001" hidden="1" customHeight="1">
      <c r="A193" s="128"/>
      <c r="B193" s="124"/>
      <c r="C193" s="124"/>
      <c r="D193" s="124"/>
      <c r="E193" s="124"/>
      <c r="F193" s="124"/>
    </row>
    <row r="194" spans="1:6" ht="17.100000000000001" hidden="1" customHeight="1">
      <c r="A194" s="128"/>
      <c r="B194" s="124"/>
      <c r="C194" s="124"/>
      <c r="D194" s="124"/>
      <c r="E194" s="124"/>
      <c r="F194" s="124"/>
    </row>
    <row r="195" spans="1:6" ht="17.100000000000001" hidden="1" customHeight="1">
      <c r="A195" s="128"/>
      <c r="B195" s="124"/>
      <c r="C195" s="124"/>
      <c r="D195" s="124"/>
      <c r="E195" s="124"/>
      <c r="F195" s="124"/>
    </row>
    <row r="196" spans="1:6" ht="17.100000000000001" hidden="1" customHeight="1">
      <c r="A196" s="128"/>
      <c r="B196" s="124"/>
      <c r="C196" s="124"/>
      <c r="D196" s="124"/>
      <c r="E196" s="124"/>
      <c r="F196" s="124"/>
    </row>
    <row r="197" spans="1:6" ht="17.100000000000001" hidden="1" customHeight="1">
      <c r="A197" s="128"/>
      <c r="B197" s="124"/>
      <c r="C197" s="124"/>
      <c r="D197" s="124"/>
      <c r="E197" s="124"/>
      <c r="F197" s="124"/>
    </row>
    <row r="198" spans="1:6" ht="17.100000000000001" hidden="1" customHeight="1">
      <c r="A198" s="128"/>
      <c r="B198" s="124"/>
      <c r="C198" s="124"/>
      <c r="D198" s="124"/>
      <c r="E198" s="124"/>
      <c r="F198" s="124"/>
    </row>
    <row r="199" spans="1:6" ht="17.100000000000001" hidden="1" customHeight="1">
      <c r="A199" s="128"/>
      <c r="B199" s="124"/>
      <c r="C199" s="124"/>
      <c r="D199" s="124"/>
      <c r="E199" s="124"/>
      <c r="F199" s="124"/>
    </row>
    <row r="200" spans="1:6" ht="17.100000000000001" hidden="1" customHeight="1">
      <c r="A200" s="128"/>
      <c r="B200" s="124"/>
      <c r="C200" s="124"/>
      <c r="D200" s="124"/>
      <c r="E200" s="124"/>
      <c r="F200" s="124"/>
    </row>
    <row r="201" spans="1:6" ht="17.100000000000001" hidden="1" customHeight="1">
      <c r="A201" s="128"/>
      <c r="B201" s="124"/>
      <c r="C201" s="124"/>
      <c r="D201" s="124"/>
      <c r="E201" s="124"/>
      <c r="F201" s="124"/>
    </row>
    <row r="202" spans="1:6" ht="17.100000000000001" hidden="1" customHeight="1">
      <c r="A202" s="128"/>
      <c r="B202" s="124"/>
      <c r="C202" s="124"/>
      <c r="D202" s="124"/>
      <c r="E202" s="124"/>
      <c r="F202" s="124"/>
    </row>
    <row r="203" spans="1:6" ht="17.100000000000001" hidden="1" customHeight="1">
      <c r="A203" s="128"/>
      <c r="B203" s="124"/>
      <c r="C203" s="124"/>
      <c r="D203" s="124"/>
      <c r="E203" s="124"/>
      <c r="F203" s="124"/>
    </row>
    <row r="204" spans="1:6" ht="17.100000000000001" hidden="1" customHeight="1">
      <c r="A204" s="128"/>
      <c r="B204" s="124"/>
      <c r="C204" s="124"/>
      <c r="D204" s="124"/>
      <c r="E204" s="124"/>
      <c r="F204" s="124"/>
    </row>
    <row r="205" spans="1:6" ht="17.100000000000001" hidden="1" customHeight="1">
      <c r="A205" s="128"/>
      <c r="B205" s="124"/>
      <c r="C205" s="124"/>
      <c r="D205" s="124"/>
      <c r="E205" s="124"/>
      <c r="F205" s="124"/>
    </row>
    <row r="206" spans="1:6" ht="17.100000000000001" hidden="1" customHeight="1">
      <c r="A206" s="128"/>
      <c r="B206" s="124"/>
      <c r="C206" s="124"/>
      <c r="D206" s="124"/>
      <c r="E206" s="124"/>
      <c r="F206" s="124"/>
    </row>
    <row r="207" spans="1:6" ht="17.100000000000001" hidden="1" customHeight="1">
      <c r="A207" s="128"/>
      <c r="B207" s="124"/>
      <c r="C207" s="124"/>
      <c r="D207" s="124"/>
      <c r="E207" s="124"/>
      <c r="F207" s="125"/>
    </row>
    <row r="208" spans="1:6" ht="17.100000000000001" hidden="1" customHeight="1">
      <c r="A208" s="128"/>
      <c r="B208" s="124"/>
      <c r="C208" s="124"/>
      <c r="D208" s="124"/>
      <c r="E208" s="124"/>
      <c r="F208" s="125"/>
    </row>
    <row r="209" spans="1:6" ht="17.100000000000001" hidden="1" customHeight="1">
      <c r="A209" s="128"/>
      <c r="B209" s="124"/>
      <c r="C209" s="124"/>
      <c r="D209" s="124"/>
      <c r="E209" s="124"/>
      <c r="F209" s="125"/>
    </row>
    <row r="210" spans="1:6" ht="17.100000000000001" hidden="1" customHeight="1">
      <c r="A210" s="129"/>
      <c r="B210" s="124"/>
      <c r="C210" s="124"/>
      <c r="D210" s="124"/>
      <c r="E210" s="124"/>
      <c r="F210" s="125"/>
    </row>
    <row r="211" spans="1:6" ht="17.100000000000001" hidden="1" customHeight="1">
      <c r="A211" s="129"/>
      <c r="B211" s="124"/>
      <c r="C211" s="124"/>
      <c r="D211" s="124"/>
      <c r="E211" s="124"/>
      <c r="F211" s="125"/>
    </row>
    <row r="212" spans="1:6" ht="17.100000000000001" hidden="1" customHeight="1">
      <c r="A212" s="129"/>
      <c r="B212" s="124"/>
      <c r="C212" s="124"/>
      <c r="D212" s="124"/>
      <c r="E212" s="124"/>
      <c r="F212" s="125"/>
    </row>
    <row r="213" spans="1:6" ht="17.100000000000001" hidden="1" customHeight="1">
      <c r="A213" s="129"/>
      <c r="B213" s="124"/>
      <c r="C213" s="124"/>
      <c r="D213" s="124"/>
      <c r="E213" s="124"/>
      <c r="F213" s="125"/>
    </row>
    <row r="214" spans="1:6" ht="17.100000000000001" hidden="1" customHeight="1">
      <c r="A214" s="129"/>
      <c r="B214" s="124"/>
      <c r="C214" s="124"/>
      <c r="D214" s="124"/>
      <c r="E214" s="124"/>
      <c r="F214" s="125"/>
    </row>
    <row r="215" spans="1:6" ht="17.100000000000001" hidden="1" customHeight="1">
      <c r="A215" s="129"/>
      <c r="B215" s="124"/>
      <c r="C215" s="124"/>
      <c r="D215" s="124"/>
      <c r="E215" s="124"/>
      <c r="F215" s="125"/>
    </row>
    <row r="216" spans="1:6" ht="17.100000000000001" hidden="1" customHeight="1">
      <c r="A216" s="129"/>
      <c r="B216" s="124"/>
      <c r="C216" s="124"/>
      <c r="D216" s="124"/>
      <c r="E216" s="124"/>
      <c r="F216" s="125"/>
    </row>
    <row r="217" spans="1:6" ht="17.100000000000001" hidden="1" customHeight="1">
      <c r="A217" s="129"/>
      <c r="B217" s="124"/>
      <c r="C217" s="124"/>
      <c r="D217" s="124"/>
      <c r="E217" s="124"/>
      <c r="F217" s="125"/>
    </row>
    <row r="218" spans="1:6" ht="17.100000000000001" hidden="1" customHeight="1">
      <c r="A218" s="129"/>
      <c r="B218" s="124"/>
      <c r="C218" s="124"/>
      <c r="D218" s="124"/>
      <c r="E218" s="124"/>
      <c r="F218" s="125"/>
    </row>
    <row r="219" spans="1:6" ht="17.100000000000001" hidden="1" customHeight="1">
      <c r="A219" s="129"/>
      <c r="B219" s="124"/>
      <c r="C219" s="124"/>
      <c r="D219" s="124"/>
      <c r="E219" s="124"/>
      <c r="F219" s="125"/>
    </row>
    <row r="220" spans="1:6" ht="17.100000000000001" hidden="1" customHeight="1">
      <c r="A220" s="129"/>
      <c r="B220" s="124"/>
      <c r="C220" s="124"/>
      <c r="D220" s="124"/>
      <c r="E220" s="124"/>
      <c r="F220" s="125"/>
    </row>
    <row r="221" spans="1:6" ht="17.100000000000001" hidden="1" customHeight="1">
      <c r="A221" s="129"/>
      <c r="B221" s="124"/>
      <c r="C221" s="124"/>
      <c r="D221" s="124"/>
      <c r="E221" s="124"/>
      <c r="F221" s="125"/>
    </row>
    <row r="222" spans="1:6" ht="17.100000000000001" hidden="1" customHeight="1">
      <c r="A222" s="129"/>
      <c r="B222" s="124"/>
      <c r="C222" s="124"/>
      <c r="D222" s="124"/>
      <c r="E222" s="124"/>
      <c r="F222" s="125"/>
    </row>
    <row r="223" spans="1:6" ht="17.100000000000001" hidden="1" customHeight="1">
      <c r="A223" s="129"/>
      <c r="B223" s="124"/>
      <c r="C223" s="124"/>
      <c r="D223" s="124"/>
      <c r="E223" s="124"/>
      <c r="F223" s="125"/>
    </row>
    <row r="224" spans="1:6" ht="17.100000000000001" hidden="1" customHeight="1">
      <c r="A224" s="129"/>
      <c r="B224" s="124"/>
      <c r="C224" s="124"/>
      <c r="D224" s="124"/>
      <c r="E224" s="124"/>
      <c r="F224" s="125"/>
    </row>
    <row r="225" spans="1:6" ht="17.100000000000001" hidden="1" customHeight="1">
      <c r="A225" s="129"/>
      <c r="B225" s="124"/>
      <c r="C225" s="124"/>
      <c r="D225" s="124"/>
      <c r="E225" s="124"/>
      <c r="F225" s="125"/>
    </row>
    <row r="226" spans="1:6" ht="17.100000000000001" hidden="1" customHeight="1">
      <c r="A226" s="129"/>
      <c r="B226" s="124"/>
      <c r="C226" s="124"/>
      <c r="D226" s="124"/>
      <c r="E226" s="124"/>
      <c r="F226" s="125"/>
    </row>
    <row r="227" spans="1:6" ht="17.100000000000001" hidden="1" customHeight="1">
      <c r="A227" s="129"/>
      <c r="B227" s="124"/>
      <c r="C227" s="124"/>
      <c r="D227" s="124"/>
      <c r="E227" s="124"/>
      <c r="F227" s="125"/>
    </row>
    <row r="228" spans="1:6" ht="17.100000000000001" hidden="1" customHeight="1">
      <c r="A228" s="129"/>
      <c r="B228" s="124"/>
      <c r="C228" s="124"/>
      <c r="D228" s="124"/>
      <c r="E228" s="124"/>
      <c r="F228" s="125"/>
    </row>
    <row r="229" spans="1:6" ht="17.100000000000001" hidden="1" customHeight="1">
      <c r="A229" s="129"/>
      <c r="B229" s="124"/>
      <c r="C229" s="124"/>
      <c r="D229" s="124"/>
      <c r="E229" s="124"/>
      <c r="F229" s="125"/>
    </row>
    <row r="230" spans="1:6" ht="17.100000000000001" hidden="1" customHeight="1">
      <c r="A230" s="129"/>
      <c r="B230" s="124"/>
      <c r="C230" s="124"/>
      <c r="D230" s="124"/>
      <c r="E230" s="124"/>
      <c r="F230" s="125"/>
    </row>
    <row r="231" spans="1:6" ht="17.100000000000001" hidden="1" customHeight="1">
      <c r="A231" s="129"/>
      <c r="B231" s="124"/>
      <c r="C231" s="124"/>
      <c r="D231" s="124"/>
      <c r="E231" s="124"/>
      <c r="F231" s="125"/>
    </row>
    <row r="232" spans="1:6" ht="17.100000000000001" hidden="1" customHeight="1">
      <c r="A232" s="129"/>
      <c r="B232" s="124"/>
      <c r="C232" s="124"/>
      <c r="D232" s="124"/>
      <c r="E232" s="124"/>
      <c r="F232" s="125"/>
    </row>
    <row r="233" spans="1:6" ht="17.100000000000001" hidden="1" customHeight="1">
      <c r="A233" s="129"/>
      <c r="B233" s="124"/>
      <c r="C233" s="124"/>
      <c r="D233" s="124"/>
      <c r="E233" s="124"/>
      <c r="F233" s="125"/>
    </row>
    <row r="234" spans="1:6" ht="17.100000000000001" hidden="1" customHeight="1">
      <c r="A234" s="129"/>
      <c r="B234" s="124"/>
      <c r="C234" s="124"/>
      <c r="D234" s="124"/>
      <c r="E234" s="124"/>
      <c r="F234" s="125"/>
    </row>
    <row r="235" spans="1:6" ht="17.100000000000001" hidden="1" customHeight="1">
      <c r="A235" s="129"/>
      <c r="B235" s="124"/>
      <c r="C235" s="124"/>
      <c r="D235" s="124"/>
      <c r="E235" s="124"/>
      <c r="F235" s="125"/>
    </row>
    <row r="236" spans="1:6" ht="17.100000000000001" hidden="1" customHeight="1">
      <c r="A236" s="129"/>
      <c r="B236" s="124"/>
      <c r="C236" s="124"/>
      <c r="D236" s="124"/>
      <c r="E236" s="124"/>
      <c r="F236" s="125"/>
    </row>
    <row r="237" spans="1:6" ht="17.100000000000001" hidden="1" customHeight="1">
      <c r="A237" s="129"/>
      <c r="B237" s="124"/>
      <c r="C237" s="124"/>
      <c r="D237" s="124"/>
      <c r="E237" s="124"/>
      <c r="F237" s="125"/>
    </row>
    <row r="238" spans="1:6" ht="17.100000000000001" hidden="1" customHeight="1">
      <c r="A238" s="129"/>
      <c r="B238" s="124"/>
      <c r="C238" s="124"/>
      <c r="D238" s="124"/>
      <c r="E238" s="124"/>
      <c r="F238" s="125"/>
    </row>
    <row r="239" spans="1:6" ht="17.100000000000001" hidden="1" customHeight="1">
      <c r="A239" s="129"/>
      <c r="B239" s="124"/>
      <c r="C239" s="124"/>
      <c r="D239" s="124"/>
      <c r="E239" s="124"/>
      <c r="F239" s="125"/>
    </row>
    <row r="240" spans="1:6" ht="17.100000000000001" hidden="1" customHeight="1">
      <c r="A240" s="129"/>
      <c r="B240" s="124"/>
      <c r="C240" s="124"/>
      <c r="D240" s="124"/>
      <c r="E240" s="124"/>
      <c r="F240" s="125"/>
    </row>
    <row r="241" spans="1:6" ht="17.100000000000001" hidden="1" customHeight="1">
      <c r="A241" s="129"/>
      <c r="B241" s="124"/>
      <c r="C241" s="124"/>
      <c r="D241" s="124"/>
      <c r="E241" s="124"/>
      <c r="F241" s="125"/>
    </row>
    <row r="242" spans="1:6" ht="17.100000000000001" hidden="1" customHeight="1">
      <c r="A242" s="129"/>
      <c r="B242" s="124"/>
      <c r="C242" s="124"/>
      <c r="D242" s="124"/>
      <c r="E242" s="124"/>
      <c r="F242" s="125"/>
    </row>
    <row r="243" spans="1:6" ht="17.100000000000001" hidden="1" customHeight="1">
      <c r="A243" s="129"/>
      <c r="B243" s="124"/>
      <c r="C243" s="124"/>
      <c r="D243" s="124"/>
      <c r="E243" s="124"/>
      <c r="F243" s="125"/>
    </row>
    <row r="244" spans="1:6" ht="17.100000000000001" hidden="1" customHeight="1">
      <c r="A244" s="129"/>
      <c r="B244" s="124"/>
      <c r="C244" s="124"/>
      <c r="D244" s="124"/>
      <c r="E244" s="124"/>
      <c r="F244" s="125"/>
    </row>
    <row r="245" spans="1:6" ht="17.100000000000001" hidden="1" customHeight="1">
      <c r="A245" s="129"/>
      <c r="B245" s="124"/>
      <c r="C245" s="124"/>
      <c r="D245" s="124"/>
      <c r="E245" s="124"/>
      <c r="F245" s="125"/>
    </row>
    <row r="246" spans="1:6" ht="17.100000000000001" hidden="1" customHeight="1">
      <c r="A246" s="129"/>
      <c r="B246" s="124"/>
      <c r="C246" s="124"/>
      <c r="D246" s="124"/>
      <c r="E246" s="124"/>
      <c r="F246" s="125"/>
    </row>
    <row r="247" spans="1:6" ht="17.100000000000001" hidden="1" customHeight="1">
      <c r="A247" s="129"/>
      <c r="B247" s="124"/>
      <c r="C247" s="124"/>
      <c r="D247" s="124"/>
      <c r="E247" s="124"/>
      <c r="F247" s="125"/>
    </row>
    <row r="248" spans="1:6" ht="17.100000000000001" hidden="1" customHeight="1">
      <c r="A248" s="129"/>
      <c r="B248" s="124"/>
      <c r="C248" s="124"/>
      <c r="D248" s="124"/>
      <c r="E248" s="124"/>
      <c r="F248" s="125"/>
    </row>
    <row r="249" spans="1:6" ht="17.100000000000001" hidden="1" customHeight="1">
      <c r="A249" s="129"/>
      <c r="B249" s="124"/>
      <c r="C249" s="124"/>
      <c r="D249" s="124"/>
      <c r="E249" s="124"/>
      <c r="F249" s="125"/>
    </row>
    <row r="250" spans="1:6" ht="17.100000000000001" hidden="1" customHeight="1">
      <c r="A250" s="129"/>
      <c r="B250" s="124"/>
      <c r="C250" s="124"/>
      <c r="D250" s="124"/>
      <c r="E250" s="124"/>
      <c r="F250" s="125"/>
    </row>
    <row r="251" spans="1:6" ht="17.100000000000001" hidden="1" customHeight="1">
      <c r="A251" s="129"/>
      <c r="B251" s="124"/>
      <c r="C251" s="124"/>
      <c r="D251" s="124"/>
      <c r="E251" s="124"/>
      <c r="F251" s="125"/>
    </row>
    <row r="252" spans="1:6" ht="17.100000000000001" hidden="1" customHeight="1">
      <c r="A252" s="129"/>
      <c r="B252" s="124"/>
      <c r="C252" s="124"/>
      <c r="D252" s="124"/>
      <c r="E252" s="124"/>
      <c r="F252" s="125"/>
    </row>
    <row r="253" spans="1:6" ht="17.100000000000001" hidden="1" customHeight="1">
      <c r="A253" s="129"/>
      <c r="B253" s="124"/>
      <c r="C253" s="124"/>
      <c r="D253" s="124"/>
      <c r="E253" s="124"/>
      <c r="F253" s="125"/>
    </row>
    <row r="254" spans="1:6" ht="17.100000000000001" hidden="1" customHeight="1">
      <c r="A254" s="129"/>
      <c r="B254" s="124"/>
      <c r="C254" s="124"/>
      <c r="D254" s="124"/>
      <c r="E254" s="124"/>
      <c r="F254" s="125"/>
    </row>
    <row r="255" spans="1:6" ht="17.100000000000001" hidden="1" customHeight="1">
      <c r="A255" s="129"/>
      <c r="B255" s="124"/>
      <c r="C255" s="124"/>
      <c r="D255" s="124"/>
      <c r="E255" s="124"/>
      <c r="F255" s="125"/>
    </row>
    <row r="256" spans="1:6" ht="17.100000000000001" hidden="1" customHeight="1">
      <c r="A256" s="129"/>
      <c r="B256" s="124"/>
      <c r="C256" s="124"/>
      <c r="D256" s="124"/>
      <c r="E256" s="124"/>
      <c r="F256" s="125"/>
    </row>
    <row r="257" spans="1:6" ht="17.100000000000001" hidden="1" customHeight="1">
      <c r="A257" s="129"/>
      <c r="B257" s="124"/>
      <c r="C257" s="124"/>
      <c r="D257" s="124"/>
      <c r="E257" s="124"/>
      <c r="F257" s="125"/>
    </row>
    <row r="258" spans="1:6" ht="17.100000000000001" hidden="1" customHeight="1">
      <c r="A258" s="129"/>
      <c r="B258" s="124"/>
      <c r="C258" s="124"/>
      <c r="D258" s="124"/>
      <c r="E258" s="124"/>
      <c r="F258" s="125"/>
    </row>
    <row r="259" spans="1:6" ht="17.100000000000001" hidden="1" customHeight="1">
      <c r="A259" s="129"/>
      <c r="B259" s="124"/>
      <c r="C259" s="124"/>
      <c r="D259" s="124"/>
      <c r="E259" s="124"/>
      <c r="F259" s="125"/>
    </row>
    <row r="260" spans="1:6" ht="17.100000000000001" hidden="1" customHeight="1">
      <c r="A260" s="129"/>
      <c r="B260" s="124"/>
      <c r="C260" s="124"/>
      <c r="D260" s="124"/>
      <c r="E260" s="124"/>
      <c r="F260" s="125"/>
    </row>
    <row r="261" spans="1:6" ht="17.100000000000001" hidden="1" customHeight="1">
      <c r="A261" s="129"/>
      <c r="B261" s="124"/>
      <c r="C261" s="124"/>
      <c r="D261" s="124"/>
      <c r="E261" s="124"/>
      <c r="F261" s="125"/>
    </row>
    <row r="262" spans="1:6" ht="17.100000000000001" hidden="1" customHeight="1">
      <c r="A262" s="129"/>
      <c r="B262" s="124"/>
      <c r="C262" s="124"/>
      <c r="D262" s="124"/>
      <c r="E262" s="124"/>
      <c r="F262" s="125"/>
    </row>
    <row r="263" spans="1:6" ht="17.100000000000001" hidden="1" customHeight="1">
      <c r="A263" s="129"/>
      <c r="B263" s="124"/>
      <c r="C263" s="124"/>
      <c r="D263" s="124"/>
      <c r="E263" s="124"/>
      <c r="F263" s="125"/>
    </row>
    <row r="264" spans="1:6" ht="17.100000000000001" hidden="1" customHeight="1">
      <c r="A264" s="129"/>
      <c r="B264" s="124"/>
      <c r="C264" s="124"/>
      <c r="D264" s="124"/>
      <c r="E264" s="124"/>
      <c r="F264" s="125"/>
    </row>
    <row r="265" spans="1:6" ht="17.100000000000001" hidden="1" customHeight="1">
      <c r="A265" s="129"/>
      <c r="B265" s="124"/>
      <c r="C265" s="124"/>
      <c r="D265" s="124"/>
      <c r="E265" s="124"/>
      <c r="F265" s="125"/>
    </row>
    <row r="266" spans="1:6" ht="17.100000000000001" hidden="1" customHeight="1">
      <c r="A266" s="129"/>
      <c r="B266" s="124"/>
      <c r="C266" s="124"/>
      <c r="D266" s="124"/>
      <c r="E266" s="124"/>
      <c r="F266" s="125"/>
    </row>
    <row r="267" spans="1:6" ht="17.100000000000001" hidden="1" customHeight="1">
      <c r="A267" s="129"/>
      <c r="B267" s="124"/>
      <c r="C267" s="124"/>
      <c r="D267" s="124"/>
      <c r="E267" s="124"/>
      <c r="F267" s="125"/>
    </row>
    <row r="268" spans="1:6" ht="17.100000000000001" hidden="1" customHeight="1">
      <c r="A268" s="129"/>
      <c r="B268" s="124"/>
      <c r="C268" s="124"/>
      <c r="D268" s="124"/>
      <c r="E268" s="124"/>
      <c r="F268" s="125"/>
    </row>
    <row r="269" spans="1:6" ht="17.100000000000001" hidden="1" customHeight="1">
      <c r="A269" s="129"/>
      <c r="B269" s="124"/>
      <c r="C269" s="124"/>
      <c r="D269" s="124"/>
      <c r="E269" s="124"/>
      <c r="F269" s="125"/>
    </row>
    <row r="270" spans="1:6" ht="17.100000000000001" hidden="1" customHeight="1">
      <c r="A270" s="129"/>
      <c r="B270" s="124"/>
      <c r="C270" s="124"/>
      <c r="D270" s="124"/>
      <c r="E270" s="124"/>
      <c r="F270" s="125"/>
    </row>
    <row r="271" spans="1:6" ht="17.100000000000001" hidden="1" customHeight="1">
      <c r="A271" s="129"/>
      <c r="B271" s="124"/>
      <c r="C271" s="124"/>
      <c r="D271" s="124"/>
      <c r="E271" s="124"/>
      <c r="F271" s="125"/>
    </row>
    <row r="272" spans="1:6" ht="17.100000000000001" hidden="1" customHeight="1">
      <c r="A272" s="129"/>
      <c r="B272" s="124"/>
      <c r="C272" s="124"/>
      <c r="D272" s="124"/>
      <c r="E272" s="124"/>
      <c r="F272" s="125"/>
    </row>
    <row r="273" spans="1:6" ht="17.100000000000001" hidden="1" customHeight="1">
      <c r="A273" s="129"/>
      <c r="B273" s="124"/>
      <c r="C273" s="124"/>
      <c r="D273" s="124"/>
      <c r="E273" s="124"/>
      <c r="F273" s="125"/>
    </row>
    <row r="274" spans="1:6" ht="17.100000000000001" hidden="1" customHeight="1">
      <c r="A274" s="129"/>
      <c r="B274" s="124"/>
      <c r="C274" s="124"/>
      <c r="D274" s="124"/>
      <c r="E274" s="124"/>
      <c r="F274" s="125"/>
    </row>
    <row r="275" spans="1:6" ht="17.100000000000001" hidden="1" customHeight="1">
      <c r="A275" s="129"/>
      <c r="B275" s="124"/>
      <c r="C275" s="124"/>
      <c r="D275" s="124"/>
      <c r="E275" s="124"/>
      <c r="F275" s="125"/>
    </row>
    <row r="276" spans="1:6" ht="17.100000000000001" hidden="1" customHeight="1">
      <c r="A276" s="129"/>
      <c r="B276" s="124"/>
      <c r="C276" s="124"/>
      <c r="D276" s="124"/>
      <c r="E276" s="124"/>
      <c r="F276" s="125"/>
    </row>
    <row r="277" spans="1:6" ht="17.100000000000001" hidden="1" customHeight="1">
      <c r="A277" s="129"/>
      <c r="B277" s="124"/>
      <c r="C277" s="124"/>
      <c r="D277" s="124"/>
      <c r="E277" s="124"/>
      <c r="F277" s="125"/>
    </row>
    <row r="278" spans="1:6" ht="17.100000000000001" hidden="1" customHeight="1">
      <c r="A278" s="129"/>
      <c r="B278" s="124"/>
      <c r="C278" s="124"/>
      <c r="D278" s="124"/>
      <c r="E278" s="124"/>
      <c r="F278" s="125"/>
    </row>
    <row r="279" spans="1:6" ht="17.100000000000001" hidden="1" customHeight="1">
      <c r="A279" s="129"/>
      <c r="B279" s="124"/>
      <c r="C279" s="124"/>
      <c r="D279" s="124"/>
      <c r="E279" s="124"/>
      <c r="F279" s="125"/>
    </row>
    <row r="280" spans="1:6" ht="17.100000000000001" hidden="1" customHeight="1">
      <c r="A280" s="129"/>
      <c r="B280" s="124"/>
      <c r="C280" s="124"/>
      <c r="D280" s="124"/>
      <c r="E280" s="124"/>
      <c r="F280" s="125"/>
    </row>
    <row r="281" spans="1:6" ht="17.100000000000001" hidden="1" customHeight="1">
      <c r="A281" s="129"/>
      <c r="B281" s="124"/>
      <c r="C281" s="124"/>
      <c r="D281" s="124"/>
      <c r="E281" s="124"/>
      <c r="F281" s="125"/>
    </row>
    <row r="282" spans="1:6" ht="17.100000000000001" hidden="1" customHeight="1">
      <c r="A282" s="129"/>
      <c r="B282" s="124"/>
      <c r="C282" s="124"/>
      <c r="D282" s="124"/>
      <c r="E282" s="124"/>
      <c r="F282" s="125"/>
    </row>
    <row r="283" spans="1:6" ht="17.100000000000001" hidden="1" customHeight="1">
      <c r="A283" s="129"/>
      <c r="B283" s="124"/>
      <c r="C283" s="124"/>
      <c r="D283" s="124"/>
      <c r="E283" s="124"/>
      <c r="F283" s="125"/>
    </row>
    <row r="284" spans="1:6" ht="17.100000000000001" hidden="1" customHeight="1">
      <c r="A284" s="129"/>
      <c r="B284" s="124"/>
      <c r="C284" s="124"/>
      <c r="D284" s="124"/>
      <c r="E284" s="124"/>
      <c r="F284" s="125"/>
    </row>
    <row r="285" spans="1:6" ht="17.100000000000001" hidden="1" customHeight="1">
      <c r="A285" s="129"/>
      <c r="B285" s="124"/>
      <c r="C285" s="124"/>
      <c r="D285" s="124"/>
      <c r="E285" s="124"/>
      <c r="F285" s="125"/>
    </row>
    <row r="286" spans="1:6" ht="17.100000000000001" hidden="1" customHeight="1">
      <c r="A286" s="129"/>
      <c r="B286" s="124"/>
      <c r="C286" s="124"/>
      <c r="D286" s="124"/>
      <c r="E286" s="124"/>
      <c r="F286" s="125"/>
    </row>
    <row r="287" spans="1:6" ht="17.100000000000001" hidden="1" customHeight="1">
      <c r="A287" s="129"/>
      <c r="B287" s="124"/>
      <c r="C287" s="124"/>
      <c r="D287" s="124"/>
      <c r="E287" s="124"/>
      <c r="F287" s="125"/>
    </row>
    <row r="288" spans="1:6" ht="17.100000000000001" hidden="1" customHeight="1">
      <c r="A288" s="129"/>
      <c r="B288" s="124"/>
      <c r="C288" s="124"/>
      <c r="D288" s="124"/>
      <c r="E288" s="124"/>
      <c r="F288" s="125"/>
    </row>
    <row r="289" spans="1:6" ht="17.100000000000001" hidden="1" customHeight="1">
      <c r="A289" s="129"/>
      <c r="B289" s="124"/>
      <c r="C289" s="124"/>
      <c r="D289" s="124"/>
      <c r="E289" s="124"/>
      <c r="F289" s="125"/>
    </row>
    <row r="290" spans="1:6" ht="17.100000000000001" hidden="1" customHeight="1">
      <c r="A290" s="129"/>
      <c r="B290" s="124"/>
      <c r="C290" s="124"/>
      <c r="D290" s="124"/>
      <c r="E290" s="124"/>
      <c r="F290" s="125"/>
    </row>
    <row r="291" spans="1:6" ht="17.100000000000001" hidden="1" customHeight="1">
      <c r="A291" s="129"/>
      <c r="B291" s="124"/>
      <c r="C291" s="124"/>
      <c r="D291" s="124"/>
      <c r="E291" s="124"/>
      <c r="F291" s="125"/>
    </row>
    <row r="292" spans="1:6" ht="17.100000000000001" hidden="1" customHeight="1">
      <c r="A292" s="129"/>
      <c r="B292" s="124"/>
      <c r="C292" s="124"/>
      <c r="D292" s="124"/>
      <c r="E292" s="124"/>
      <c r="F292" s="125"/>
    </row>
    <row r="293" spans="1:6" ht="17.100000000000001" hidden="1" customHeight="1">
      <c r="A293" s="129"/>
      <c r="B293" s="124"/>
      <c r="C293" s="124"/>
      <c r="D293" s="124"/>
      <c r="E293" s="124"/>
      <c r="F293" s="125"/>
    </row>
    <row r="294" spans="1:6" ht="17.100000000000001" hidden="1" customHeight="1">
      <c r="A294" s="129"/>
      <c r="B294" s="124"/>
      <c r="C294" s="124"/>
      <c r="D294" s="124"/>
      <c r="E294" s="124"/>
      <c r="F294" s="125"/>
    </row>
    <row r="295" spans="1:6" ht="17.100000000000001" hidden="1" customHeight="1">
      <c r="A295" s="129"/>
      <c r="B295" s="124"/>
      <c r="C295" s="124"/>
      <c r="D295" s="124"/>
      <c r="E295" s="124"/>
      <c r="F295" s="125"/>
    </row>
    <row r="296" spans="1:6" ht="17.100000000000001" hidden="1" customHeight="1">
      <c r="A296" s="129"/>
      <c r="B296" s="124"/>
      <c r="C296" s="124"/>
      <c r="D296" s="124"/>
      <c r="E296" s="124"/>
      <c r="F296" s="125"/>
    </row>
    <row r="297" spans="1:6" ht="17.100000000000001" hidden="1" customHeight="1">
      <c r="A297" s="129"/>
      <c r="B297" s="124"/>
      <c r="C297" s="124"/>
      <c r="D297" s="124"/>
      <c r="E297" s="124"/>
      <c r="F297" s="125"/>
    </row>
    <row r="298" spans="1:6" ht="17.100000000000001" hidden="1" customHeight="1">
      <c r="A298" s="129"/>
      <c r="B298" s="124"/>
      <c r="C298" s="124"/>
      <c r="D298" s="124"/>
      <c r="E298" s="124"/>
      <c r="F298" s="125"/>
    </row>
    <row r="299" spans="1:6" ht="17.100000000000001" hidden="1" customHeight="1">
      <c r="A299" s="129"/>
      <c r="B299" s="124"/>
      <c r="C299" s="124"/>
      <c r="D299" s="124"/>
      <c r="E299" s="124"/>
      <c r="F299" s="125"/>
    </row>
    <row r="300" spans="1:6" ht="17.100000000000001" hidden="1" customHeight="1">
      <c r="A300" s="129"/>
      <c r="B300" s="124"/>
      <c r="C300" s="124"/>
      <c r="D300" s="124"/>
      <c r="E300" s="124"/>
      <c r="F300" s="125"/>
    </row>
    <row r="301" spans="1:6" ht="17.100000000000001" hidden="1" customHeight="1">
      <c r="A301" s="129"/>
      <c r="B301" s="124"/>
      <c r="C301" s="124"/>
      <c r="D301" s="124"/>
      <c r="E301" s="124"/>
      <c r="F301" s="125"/>
    </row>
    <row r="302" spans="1:6" ht="17.100000000000001" hidden="1" customHeight="1">
      <c r="A302" s="129"/>
      <c r="B302" s="124"/>
      <c r="C302" s="124"/>
      <c r="D302" s="124"/>
      <c r="E302" s="124"/>
      <c r="F302" s="125"/>
    </row>
    <row r="303" spans="1:6" ht="17.100000000000001" hidden="1" customHeight="1">
      <c r="A303" s="129"/>
      <c r="B303" s="124"/>
      <c r="C303" s="124"/>
      <c r="D303" s="124"/>
      <c r="E303" s="124"/>
      <c r="F303" s="125"/>
    </row>
    <row r="304" spans="1:6" ht="17.100000000000001" hidden="1" customHeight="1">
      <c r="A304" s="129"/>
      <c r="B304" s="124"/>
      <c r="C304" s="124"/>
      <c r="D304" s="124"/>
      <c r="E304" s="124"/>
      <c r="F304" s="125"/>
    </row>
    <row r="305" spans="1:6" ht="17.100000000000001" hidden="1" customHeight="1">
      <c r="A305" s="129"/>
      <c r="B305" s="124"/>
      <c r="C305" s="124"/>
      <c r="D305" s="124"/>
      <c r="E305" s="124"/>
      <c r="F305" s="125"/>
    </row>
    <row r="306" spans="1:6" ht="17.100000000000001" hidden="1" customHeight="1">
      <c r="A306" s="129"/>
      <c r="B306" s="124"/>
      <c r="C306" s="124"/>
      <c r="D306" s="124"/>
      <c r="E306" s="124"/>
      <c r="F306" s="125"/>
    </row>
    <row r="307" spans="1:6" ht="17.100000000000001" hidden="1" customHeight="1">
      <c r="A307" s="129"/>
      <c r="B307" s="124"/>
      <c r="C307" s="124"/>
      <c r="D307" s="124"/>
      <c r="E307" s="124"/>
      <c r="F307" s="125"/>
    </row>
    <row r="308" spans="1:6" ht="17.100000000000001" hidden="1" customHeight="1">
      <c r="A308" s="129"/>
      <c r="B308" s="124"/>
      <c r="C308" s="124"/>
      <c r="D308" s="124"/>
      <c r="E308" s="124"/>
      <c r="F308" s="125"/>
    </row>
    <row r="309" spans="1:6" ht="17.100000000000001" hidden="1" customHeight="1">
      <c r="A309" s="129"/>
      <c r="B309" s="124"/>
      <c r="C309" s="124"/>
      <c r="D309" s="124"/>
      <c r="E309" s="124"/>
      <c r="F309" s="125"/>
    </row>
    <row r="310" spans="1:6" ht="17.100000000000001" hidden="1" customHeight="1">
      <c r="A310" s="129"/>
      <c r="B310" s="124"/>
      <c r="C310" s="124"/>
      <c r="D310" s="124"/>
      <c r="E310" s="124"/>
      <c r="F310" s="125"/>
    </row>
    <row r="311" spans="1:6" ht="17.100000000000001" hidden="1" customHeight="1">
      <c r="A311" s="129"/>
      <c r="B311" s="124"/>
      <c r="C311" s="124"/>
      <c r="D311" s="124"/>
      <c r="E311" s="124"/>
      <c r="F311" s="125"/>
    </row>
    <row r="312" spans="1:6" ht="17.100000000000001" hidden="1" customHeight="1">
      <c r="A312" s="129"/>
      <c r="B312" s="124"/>
      <c r="C312" s="124"/>
      <c r="D312" s="124"/>
      <c r="E312" s="124"/>
      <c r="F312" s="125"/>
    </row>
    <row r="313" spans="1:6" ht="17.100000000000001" hidden="1" customHeight="1">
      <c r="A313" s="129"/>
      <c r="B313" s="124"/>
      <c r="C313" s="124"/>
      <c r="D313" s="124"/>
      <c r="E313" s="124"/>
      <c r="F313" s="125"/>
    </row>
    <row r="314" spans="1:6" ht="17.100000000000001" hidden="1" customHeight="1">
      <c r="A314" s="129"/>
      <c r="B314" s="124"/>
      <c r="C314" s="124"/>
      <c r="D314" s="124"/>
      <c r="E314" s="124"/>
      <c r="F314" s="125"/>
    </row>
    <row r="315" spans="1:6" ht="17.100000000000001" hidden="1" customHeight="1">
      <c r="A315" s="129"/>
      <c r="B315" s="124"/>
      <c r="C315" s="124"/>
      <c r="D315" s="124"/>
      <c r="E315" s="124"/>
      <c r="F315" s="125"/>
    </row>
    <row r="316" spans="1:6" ht="17.100000000000001" hidden="1" customHeight="1">
      <c r="A316" s="129"/>
      <c r="B316" s="124"/>
      <c r="C316" s="124"/>
      <c r="D316" s="124"/>
      <c r="E316" s="124"/>
      <c r="F316" s="125"/>
    </row>
    <row r="317" spans="1:6" ht="17.100000000000001" hidden="1" customHeight="1">
      <c r="A317" s="129"/>
      <c r="B317" s="124"/>
      <c r="C317" s="124"/>
      <c r="D317" s="124"/>
      <c r="E317" s="124"/>
      <c r="F317" s="125"/>
    </row>
    <row r="318" spans="1:6" ht="17.100000000000001" hidden="1" customHeight="1">
      <c r="A318" s="129"/>
      <c r="B318" s="124"/>
      <c r="C318" s="124"/>
      <c r="D318" s="124"/>
      <c r="E318" s="124"/>
      <c r="F318" s="125"/>
    </row>
    <row r="319" spans="1:6" ht="17.100000000000001" hidden="1" customHeight="1">
      <c r="A319" s="129"/>
      <c r="B319" s="124"/>
      <c r="C319" s="124"/>
      <c r="D319" s="124"/>
      <c r="E319" s="124"/>
      <c r="F319" s="125"/>
    </row>
    <row r="320" spans="1:6" ht="17.100000000000001" hidden="1" customHeight="1">
      <c r="A320" s="129"/>
      <c r="B320" s="124"/>
      <c r="C320" s="124"/>
      <c r="D320" s="124"/>
      <c r="E320" s="124"/>
      <c r="F320" s="125"/>
    </row>
    <row r="321" spans="1:6" ht="17.100000000000001" hidden="1" customHeight="1">
      <c r="A321" s="129"/>
      <c r="B321" s="124"/>
      <c r="C321" s="124"/>
      <c r="D321" s="124"/>
      <c r="E321" s="124"/>
      <c r="F321" s="125"/>
    </row>
    <row r="322" spans="1:6" ht="17.100000000000001" hidden="1" customHeight="1">
      <c r="A322" s="129"/>
      <c r="B322" s="124"/>
      <c r="C322" s="124"/>
      <c r="D322" s="124"/>
      <c r="E322" s="124"/>
      <c r="F322" s="125"/>
    </row>
    <row r="323" spans="1:6" ht="17.100000000000001" hidden="1" customHeight="1">
      <c r="A323" s="129"/>
      <c r="B323" s="124"/>
      <c r="C323" s="124"/>
      <c r="D323" s="124"/>
      <c r="E323" s="124"/>
      <c r="F323" s="125"/>
    </row>
    <row r="324" spans="1:6" ht="17.100000000000001" hidden="1" customHeight="1">
      <c r="A324" s="129"/>
      <c r="B324" s="124"/>
      <c r="C324" s="124"/>
      <c r="D324" s="124"/>
      <c r="E324" s="124"/>
      <c r="F324" s="125"/>
    </row>
    <row r="325" spans="1:6" ht="17.100000000000001" hidden="1" customHeight="1">
      <c r="A325" s="129"/>
      <c r="B325" s="124"/>
      <c r="C325" s="124"/>
      <c r="D325" s="124"/>
      <c r="E325" s="124"/>
      <c r="F325" s="125"/>
    </row>
    <row r="326" spans="1:6" ht="17.100000000000001" hidden="1" customHeight="1">
      <c r="A326" s="129"/>
      <c r="B326" s="124"/>
      <c r="C326" s="124"/>
      <c r="D326" s="124"/>
      <c r="E326" s="124"/>
      <c r="F326" s="125"/>
    </row>
    <row r="327" spans="1:6" ht="17.100000000000001" hidden="1" customHeight="1">
      <c r="A327" s="129"/>
      <c r="B327" s="124"/>
    </row>
    <row r="328" spans="1:6" ht="17.100000000000001" hidden="1" customHeight="1">
      <c r="A328" s="129"/>
      <c r="B328" s="124"/>
    </row>
    <row r="329" spans="1:6" ht="17.100000000000001" hidden="1" customHeight="1">
      <c r="A329" s="129"/>
      <c r="B329" s="124"/>
    </row>
    <row r="330" spans="1:6" ht="17.100000000000001" hidden="1" customHeight="1"/>
    <row r="331" spans="1:6" ht="17.100000000000001" hidden="1" customHeight="1"/>
    <row r="332" spans="1:6" ht="17.100000000000001" hidden="1" customHeight="1"/>
    <row r="333" spans="1:6" ht="17.100000000000001" hidden="1" customHeight="1"/>
    <row r="334" spans="1:6" ht="17.100000000000001" hidden="1" customHeight="1"/>
    <row r="335" spans="1:6" ht="17.100000000000001" hidden="1" customHeight="1"/>
    <row r="336" spans="1:6" ht="17.100000000000001" hidden="1" customHeight="1"/>
    <row r="337" spans="2:6" ht="17.100000000000001" hidden="1" customHeight="1">
      <c r="B337" s="89"/>
      <c r="C337" s="89"/>
      <c r="D337" s="89"/>
      <c r="E337" s="89"/>
      <c r="F337" s="89"/>
    </row>
    <row r="338" spans="2:6" ht="17.100000000000001" hidden="1" customHeight="1">
      <c r="B338" s="89"/>
      <c r="C338" s="89"/>
      <c r="D338" s="89"/>
      <c r="E338" s="89"/>
      <c r="F338" s="89"/>
    </row>
    <row r="339" spans="2:6" ht="17.100000000000001" hidden="1" customHeight="1">
      <c r="B339" s="89"/>
      <c r="C339" s="89"/>
      <c r="D339" s="89"/>
      <c r="E339" s="89"/>
      <c r="F339" s="89"/>
    </row>
    <row r="340" spans="2:6" ht="17.100000000000001" hidden="1" customHeight="1">
      <c r="B340" s="89"/>
      <c r="C340" s="89"/>
      <c r="D340" s="89"/>
      <c r="E340" s="89"/>
      <c r="F340" s="89"/>
    </row>
    <row r="341" spans="2:6" ht="17.100000000000001" hidden="1" customHeight="1">
      <c r="B341" s="89"/>
      <c r="C341" s="89"/>
      <c r="D341" s="89"/>
      <c r="E341" s="89"/>
      <c r="F341" s="89"/>
    </row>
    <row r="342" spans="2:6" ht="17.100000000000001" hidden="1" customHeight="1">
      <c r="B342" s="89"/>
      <c r="C342" s="89"/>
      <c r="D342" s="89"/>
      <c r="E342" s="89"/>
      <c r="F342" s="89"/>
    </row>
    <row r="343" spans="2:6" ht="17.100000000000001" hidden="1" customHeight="1">
      <c r="B343" s="89"/>
      <c r="C343" s="89"/>
      <c r="D343" s="89"/>
      <c r="E343" s="89"/>
      <c r="F343" s="89"/>
    </row>
    <row r="344" spans="2:6" ht="17.100000000000001" hidden="1" customHeight="1">
      <c r="B344" s="89"/>
      <c r="C344" s="89"/>
      <c r="D344" s="89"/>
      <c r="E344" s="89"/>
      <c r="F344" s="89"/>
    </row>
    <row r="345" spans="2:6" ht="17.100000000000001" hidden="1" customHeight="1">
      <c r="B345" s="89"/>
      <c r="C345" s="89"/>
      <c r="D345" s="89"/>
      <c r="E345" s="89"/>
      <c r="F345" s="89"/>
    </row>
    <row r="346" spans="2:6" ht="17.100000000000001" hidden="1" customHeight="1">
      <c r="B346" s="89"/>
      <c r="C346" s="89"/>
      <c r="D346" s="89"/>
      <c r="E346" s="89"/>
      <c r="F346" s="89"/>
    </row>
    <row r="347" spans="2:6" ht="17.100000000000001" hidden="1" customHeight="1">
      <c r="B347" s="89"/>
      <c r="C347" s="89"/>
      <c r="D347" s="89"/>
      <c r="E347" s="89"/>
      <c r="F347" s="89"/>
    </row>
    <row r="348" spans="2:6" ht="17.100000000000001" hidden="1" customHeight="1">
      <c r="B348" s="89"/>
      <c r="C348" s="89"/>
      <c r="D348" s="89"/>
      <c r="E348" s="89"/>
      <c r="F348" s="89"/>
    </row>
    <row r="349" spans="2:6" ht="17.100000000000001" hidden="1" customHeight="1">
      <c r="B349" s="89"/>
      <c r="C349" s="89"/>
      <c r="D349" s="89"/>
      <c r="E349" s="89"/>
      <c r="F349" s="89"/>
    </row>
    <row r="350" spans="2:6" ht="17.100000000000001" hidden="1" customHeight="1">
      <c r="B350" s="89"/>
      <c r="C350" s="89"/>
      <c r="D350" s="89"/>
      <c r="E350" s="89"/>
      <c r="F350" s="89"/>
    </row>
    <row r="351" spans="2:6" ht="17.100000000000001" hidden="1" customHeight="1">
      <c r="B351" s="89"/>
      <c r="C351" s="89"/>
      <c r="D351" s="89"/>
      <c r="E351" s="89"/>
      <c r="F351" s="89"/>
    </row>
    <row r="352" spans="2:6" ht="17.100000000000001" hidden="1" customHeight="1">
      <c r="B352" s="89"/>
      <c r="C352" s="89"/>
      <c r="D352" s="89"/>
      <c r="E352" s="89"/>
      <c r="F352" s="89"/>
    </row>
    <row r="353" spans="1:6" ht="17.100000000000001" hidden="1" customHeight="1">
      <c r="B353" s="89"/>
      <c r="C353" s="89"/>
      <c r="D353" s="89"/>
      <c r="E353" s="89"/>
      <c r="F353" s="89"/>
    </row>
    <row r="354" spans="1:6" ht="17.100000000000001" hidden="1" customHeight="1">
      <c r="B354" s="89"/>
      <c r="C354" s="89"/>
      <c r="D354" s="89"/>
      <c r="E354" s="89"/>
      <c r="F354" s="89"/>
    </row>
    <row r="355" spans="1:6" ht="17.100000000000001" hidden="1" customHeight="1">
      <c r="B355" s="89"/>
      <c r="C355" s="89"/>
      <c r="D355" s="89"/>
      <c r="E355" s="89"/>
      <c r="F355" s="89"/>
    </row>
    <row r="356" spans="1:6" ht="17.100000000000001" hidden="1" customHeight="1">
      <c r="B356" s="89"/>
      <c r="C356" s="89"/>
      <c r="D356" s="89"/>
      <c r="E356" s="89"/>
      <c r="F356" s="89"/>
    </row>
    <row r="357" spans="1:6" ht="17.100000000000001" hidden="1" customHeight="1">
      <c r="B357" s="89"/>
      <c r="C357" s="89"/>
      <c r="D357" s="89"/>
      <c r="E357" s="89"/>
      <c r="F357" s="89"/>
    </row>
    <row r="358" spans="1:6" ht="17.100000000000001" hidden="1" customHeight="1">
      <c r="B358" s="89"/>
      <c r="C358" s="89"/>
      <c r="D358" s="89"/>
      <c r="E358" s="89"/>
      <c r="F358" s="89"/>
    </row>
    <row r="359" spans="1:6" ht="17.100000000000001" hidden="1" customHeight="1">
      <c r="B359" s="89"/>
      <c r="C359" s="89"/>
      <c r="D359" s="89"/>
      <c r="E359" s="89"/>
      <c r="F359" s="89"/>
    </row>
    <row r="360" spans="1:6" ht="17.100000000000001" hidden="1" customHeight="1">
      <c r="B360" s="89"/>
      <c r="C360" s="89"/>
      <c r="D360" s="89"/>
      <c r="E360" s="89"/>
      <c r="F360" s="89"/>
    </row>
    <row r="361" spans="1:6" ht="17.100000000000001" hidden="1" customHeight="1">
      <c r="B361" s="89"/>
      <c r="C361" s="89"/>
      <c r="D361" s="89"/>
      <c r="E361" s="89"/>
      <c r="F361" s="89"/>
    </row>
    <row r="362" spans="1:6" ht="17.100000000000001" hidden="1" customHeight="1">
      <c r="B362" s="89"/>
      <c r="C362" s="89"/>
      <c r="D362" s="89"/>
      <c r="E362" s="89"/>
      <c r="F362" s="89"/>
    </row>
    <row r="363" spans="1:6" ht="17.100000000000001" hidden="1" customHeight="1">
      <c r="B363" s="89"/>
      <c r="C363" s="89"/>
      <c r="D363" s="89"/>
      <c r="E363" s="89"/>
      <c r="F363" s="89"/>
    </row>
    <row r="364" spans="1:6" ht="17.100000000000001" hidden="1" customHeight="1">
      <c r="B364" s="89"/>
      <c r="C364" s="89"/>
      <c r="D364" s="89"/>
      <c r="E364" s="89"/>
      <c r="F364" s="89"/>
    </row>
    <row r="365" spans="1:6" ht="17.100000000000001" hidden="1" customHeight="1">
      <c r="B365" s="89"/>
      <c r="C365" s="89"/>
      <c r="D365" s="89"/>
      <c r="E365" s="89"/>
      <c r="F365" s="89"/>
    </row>
    <row r="366" spans="1:6" ht="17.100000000000001" customHeight="1">
      <c r="A366" s="86" t="s">
        <v>0</v>
      </c>
      <c r="C366" s="124"/>
      <c r="D366" s="124"/>
      <c r="E366" s="124"/>
      <c r="F366" s="88" t="s">
        <v>1</v>
      </c>
    </row>
    <row r="367" spans="1:6" ht="17.100000000000001" customHeight="1">
      <c r="B367" s="87" t="s">
        <v>208</v>
      </c>
      <c r="C367" s="124"/>
      <c r="D367" s="124"/>
      <c r="E367" s="124"/>
      <c r="F367" s="89"/>
    </row>
    <row r="368" spans="1:6" ht="17.100000000000001" customHeight="1">
      <c r="A368" s="779" t="s">
        <v>727</v>
      </c>
      <c r="B368" s="780"/>
      <c r="C368" s="783"/>
      <c r="D368" s="783"/>
      <c r="E368" s="785"/>
      <c r="F368" s="786" t="s">
        <v>673</v>
      </c>
    </row>
    <row r="369" spans="1:6" ht="17.100000000000001" customHeight="1">
      <c r="A369" s="779" t="s">
        <v>240</v>
      </c>
      <c r="B369" s="781"/>
      <c r="C369" s="783"/>
      <c r="D369" s="785"/>
      <c r="E369" s="787"/>
      <c r="F369" s="784" t="s">
        <v>241</v>
      </c>
    </row>
    <row r="370" spans="1:6" ht="17.100000000000001" customHeight="1">
      <c r="A370" s="779" t="s">
        <v>242</v>
      </c>
      <c r="B370" s="783"/>
      <c r="C370" s="783"/>
      <c r="D370" s="783"/>
      <c r="E370" s="785"/>
      <c r="F370" s="788"/>
    </row>
    <row r="371" spans="1:6" ht="17.100000000000001" customHeight="1">
      <c r="A371" s="779"/>
      <c r="B371" s="783"/>
      <c r="C371" s="783"/>
      <c r="D371" s="783"/>
      <c r="E371" s="785"/>
      <c r="F371" s="784"/>
    </row>
    <row r="372" spans="1:6" ht="17.100000000000001" customHeight="1">
      <c r="A372" s="276" t="s">
        <v>869</v>
      </c>
      <c r="B372" s="94" t="s">
        <v>860</v>
      </c>
      <c r="C372" s="94" t="s">
        <v>230</v>
      </c>
      <c r="D372" s="94" t="s">
        <v>231</v>
      </c>
      <c r="E372" s="94" t="s">
        <v>232</v>
      </c>
      <c r="F372" s="914" t="s">
        <v>872</v>
      </c>
    </row>
    <row r="373" spans="1:6" ht="17.100000000000001" customHeight="1">
      <c r="A373" s="95"/>
      <c r="B373" s="98" t="s">
        <v>233</v>
      </c>
      <c r="C373" s="98" t="s">
        <v>234</v>
      </c>
      <c r="D373" s="98" t="s">
        <v>235</v>
      </c>
      <c r="E373" s="98" t="s">
        <v>236</v>
      </c>
      <c r="F373" s="130"/>
    </row>
    <row r="374" spans="1:6" ht="17.100000000000001" customHeight="1">
      <c r="A374" s="95"/>
      <c r="B374" s="98" t="s">
        <v>237</v>
      </c>
      <c r="C374" s="98"/>
      <c r="D374" s="98" t="s">
        <v>238</v>
      </c>
      <c r="E374" s="98" t="s">
        <v>239</v>
      </c>
      <c r="F374" s="16"/>
    </row>
    <row r="375" spans="1:6" ht="15">
      <c r="A375" s="131"/>
      <c r="B375" s="132"/>
      <c r="C375" s="132"/>
      <c r="D375" s="132"/>
      <c r="E375" s="132"/>
      <c r="F375" s="16"/>
    </row>
    <row r="376" spans="1:6" ht="15.75">
      <c r="A376" s="32" t="s">
        <v>101</v>
      </c>
      <c r="B376" s="22">
        <f>SUM(B377:B392)</f>
        <v>788204</v>
      </c>
      <c r="C376" s="22">
        <f>SUM(C377:C392)</f>
        <v>271674</v>
      </c>
      <c r="D376" s="22">
        <f>SUM(D377:D392)</f>
        <v>4180</v>
      </c>
      <c r="E376" s="22">
        <f>SUM(E377:E392)</f>
        <v>25</v>
      </c>
      <c r="F376" s="56" t="s">
        <v>102</v>
      </c>
    </row>
    <row r="377" spans="1:6">
      <c r="A377" s="789" t="s">
        <v>114</v>
      </c>
      <c r="B377" s="26">
        <v>14935</v>
      </c>
      <c r="C377" s="26">
        <v>4865</v>
      </c>
      <c r="D377" s="26">
        <v>91</v>
      </c>
      <c r="E377" s="790">
        <v>1</v>
      </c>
      <c r="F377" s="762" t="s">
        <v>115</v>
      </c>
    </row>
    <row r="378" spans="1:6">
      <c r="A378" s="789" t="s">
        <v>110</v>
      </c>
      <c r="B378" s="26">
        <v>11866</v>
      </c>
      <c r="C378" s="26">
        <v>2746</v>
      </c>
      <c r="D378" s="26">
        <v>175</v>
      </c>
      <c r="E378" s="790">
        <v>1</v>
      </c>
      <c r="F378" s="762" t="s">
        <v>111</v>
      </c>
    </row>
    <row r="379" spans="1:6">
      <c r="A379" s="789" t="s">
        <v>222</v>
      </c>
      <c r="B379" s="26">
        <v>17390</v>
      </c>
      <c r="C379" s="26">
        <v>1942</v>
      </c>
      <c r="D379" s="26">
        <v>219</v>
      </c>
      <c r="E379" s="790">
        <v>1</v>
      </c>
      <c r="F379" s="762" t="s">
        <v>223</v>
      </c>
    </row>
    <row r="380" spans="1:6">
      <c r="A380" s="789" t="s">
        <v>118</v>
      </c>
      <c r="B380" s="26">
        <v>13969</v>
      </c>
      <c r="C380" s="26">
        <v>3982</v>
      </c>
      <c r="D380" s="26">
        <v>73</v>
      </c>
      <c r="E380" s="790">
        <v>1</v>
      </c>
      <c r="F380" s="762" t="s">
        <v>119</v>
      </c>
    </row>
    <row r="381" spans="1:6">
      <c r="A381" s="789" t="s">
        <v>103</v>
      </c>
      <c r="B381" s="26">
        <v>5795</v>
      </c>
      <c r="C381" s="26">
        <v>1971</v>
      </c>
      <c r="D381" s="26">
        <v>40</v>
      </c>
      <c r="E381" s="790">
        <v>1</v>
      </c>
      <c r="F381" s="762" t="s">
        <v>104</v>
      </c>
    </row>
    <row r="382" spans="1:6">
      <c r="A382" s="789" t="s">
        <v>105</v>
      </c>
      <c r="B382" s="26">
        <v>38088</v>
      </c>
      <c r="C382" s="26">
        <v>3065</v>
      </c>
      <c r="D382" s="26">
        <v>287</v>
      </c>
      <c r="E382" s="790">
        <v>2</v>
      </c>
      <c r="F382" s="762" t="s">
        <v>106</v>
      </c>
    </row>
    <row r="383" spans="1:6" ht="15">
      <c r="A383" s="789" t="s">
        <v>107</v>
      </c>
      <c r="B383" s="26">
        <v>435599</v>
      </c>
      <c r="C383" s="26">
        <v>196001</v>
      </c>
      <c r="D383" s="26">
        <v>1868</v>
      </c>
      <c r="E383" s="790">
        <v>4</v>
      </c>
      <c r="F383" s="763" t="s">
        <v>108</v>
      </c>
    </row>
    <row r="384" spans="1:6">
      <c r="A384" s="789" t="s">
        <v>121</v>
      </c>
      <c r="B384" s="26">
        <v>56650</v>
      </c>
      <c r="C384" s="26">
        <v>15630</v>
      </c>
      <c r="D384" s="26">
        <v>319</v>
      </c>
      <c r="E384" s="790">
        <v>2</v>
      </c>
      <c r="F384" s="762" t="s">
        <v>122</v>
      </c>
    </row>
    <row r="385" spans="1:6">
      <c r="A385" s="789" t="s">
        <v>112</v>
      </c>
      <c r="B385" s="26">
        <v>8945</v>
      </c>
      <c r="C385" s="26">
        <v>2899</v>
      </c>
      <c r="D385" s="26">
        <v>92</v>
      </c>
      <c r="E385" s="790">
        <v>1</v>
      </c>
      <c r="F385" s="762" t="s">
        <v>113</v>
      </c>
    </row>
    <row r="386" spans="1:6">
      <c r="A386" s="789" t="s">
        <v>123</v>
      </c>
      <c r="B386" s="26">
        <v>75820</v>
      </c>
      <c r="C386" s="26">
        <v>1761</v>
      </c>
      <c r="D386" s="26">
        <v>252</v>
      </c>
      <c r="E386" s="790">
        <v>2</v>
      </c>
      <c r="F386" s="762" t="s">
        <v>124</v>
      </c>
    </row>
    <row r="387" spans="1:6">
      <c r="A387" s="789" t="s">
        <v>125</v>
      </c>
      <c r="B387" s="26">
        <v>14894</v>
      </c>
      <c r="C387" s="26">
        <v>4548</v>
      </c>
      <c r="D387" s="26">
        <v>116</v>
      </c>
      <c r="E387" s="790">
        <v>1</v>
      </c>
      <c r="F387" s="762" t="s">
        <v>126</v>
      </c>
    </row>
    <row r="388" spans="1:6">
      <c r="A388" s="789" t="s">
        <v>800</v>
      </c>
      <c r="B388" s="26">
        <v>12144</v>
      </c>
      <c r="C388" s="26">
        <v>5097</v>
      </c>
      <c r="D388" s="26">
        <v>156</v>
      </c>
      <c r="E388" s="790">
        <v>1</v>
      </c>
      <c r="F388" s="762" t="s">
        <v>801</v>
      </c>
    </row>
    <row r="389" spans="1:6">
      <c r="A389" s="789" t="s">
        <v>127</v>
      </c>
      <c r="B389" s="26">
        <v>2187</v>
      </c>
      <c r="C389" s="26">
        <v>1110</v>
      </c>
      <c r="D389" s="26">
        <v>50</v>
      </c>
      <c r="E389" s="790">
        <v>1</v>
      </c>
      <c r="F389" s="762" t="s">
        <v>128</v>
      </c>
    </row>
    <row r="390" spans="1:6">
      <c r="A390" s="789" t="s">
        <v>129</v>
      </c>
      <c r="B390" s="26">
        <v>37237</v>
      </c>
      <c r="C390" s="26">
        <v>16635</v>
      </c>
      <c r="D390" s="26">
        <v>258</v>
      </c>
      <c r="E390" s="790">
        <v>2</v>
      </c>
      <c r="F390" s="762" t="s">
        <v>130</v>
      </c>
    </row>
    <row r="391" spans="1:6">
      <c r="A391" s="789" t="s">
        <v>131</v>
      </c>
      <c r="B391" s="26">
        <v>26160</v>
      </c>
      <c r="C391" s="26">
        <v>5501</v>
      </c>
      <c r="D391" s="26">
        <v>101</v>
      </c>
      <c r="E391" s="790">
        <v>2</v>
      </c>
      <c r="F391" s="762" t="s">
        <v>132</v>
      </c>
    </row>
    <row r="392" spans="1:6">
      <c r="A392" s="789" t="s">
        <v>116</v>
      </c>
      <c r="B392" s="26">
        <v>16525</v>
      </c>
      <c r="C392" s="26">
        <v>3921</v>
      </c>
      <c r="D392" s="26">
        <v>83</v>
      </c>
      <c r="E392" s="790">
        <v>2</v>
      </c>
      <c r="F392" s="762" t="s">
        <v>117</v>
      </c>
    </row>
    <row r="393" spans="1:6" ht="14.25">
      <c r="A393" s="33" t="s">
        <v>133</v>
      </c>
      <c r="B393" s="22">
        <f>SUM(B394:B401)</f>
        <v>588790</v>
      </c>
      <c r="C393" s="22">
        <f>SUM(C394:C401)</f>
        <v>129992</v>
      </c>
      <c r="D393" s="22">
        <f>SUM(D394:D401)</f>
        <v>2780</v>
      </c>
      <c r="E393" s="22">
        <f>SUM(E394:E401)</f>
        <v>19</v>
      </c>
      <c r="F393" s="59" t="s">
        <v>134</v>
      </c>
    </row>
    <row r="394" spans="1:6">
      <c r="A394" s="60" t="s">
        <v>135</v>
      </c>
      <c r="B394" s="26">
        <v>2106</v>
      </c>
      <c r="C394" s="26">
        <v>1109</v>
      </c>
      <c r="D394" s="26">
        <v>34</v>
      </c>
      <c r="E394" s="74">
        <v>1</v>
      </c>
      <c r="F394" s="57" t="s">
        <v>136</v>
      </c>
    </row>
    <row r="395" spans="1:6">
      <c r="A395" s="60" t="s">
        <v>137</v>
      </c>
      <c r="B395" s="26">
        <v>8651</v>
      </c>
      <c r="C395" s="26">
        <v>3313</v>
      </c>
      <c r="D395" s="26">
        <v>42</v>
      </c>
      <c r="E395" s="74">
        <v>1</v>
      </c>
      <c r="F395" s="57" t="s">
        <v>138</v>
      </c>
    </row>
    <row r="396" spans="1:6">
      <c r="A396" s="60" t="s">
        <v>139</v>
      </c>
      <c r="B396" s="26">
        <v>37811</v>
      </c>
      <c r="C396" s="26">
        <v>13906</v>
      </c>
      <c r="D396" s="26">
        <v>402</v>
      </c>
      <c r="E396" s="74">
        <v>3</v>
      </c>
      <c r="F396" s="57" t="s">
        <v>140</v>
      </c>
    </row>
    <row r="397" spans="1:6">
      <c r="A397" s="60" t="s">
        <v>141</v>
      </c>
      <c r="B397" s="26">
        <v>69121</v>
      </c>
      <c r="C397" s="26">
        <v>19362</v>
      </c>
      <c r="D397" s="26">
        <v>261</v>
      </c>
      <c r="E397" s="74">
        <v>1</v>
      </c>
      <c r="F397" s="57" t="s">
        <v>142</v>
      </c>
    </row>
    <row r="398" spans="1:6">
      <c r="A398" s="60" t="s">
        <v>143</v>
      </c>
      <c r="B398" s="26">
        <v>353516</v>
      </c>
      <c r="C398" s="26">
        <v>58578</v>
      </c>
      <c r="D398" s="26">
        <v>1541</v>
      </c>
      <c r="E398" s="74">
        <v>9</v>
      </c>
      <c r="F398" s="57" t="s">
        <v>144</v>
      </c>
    </row>
    <row r="399" spans="1:6">
      <c r="A399" s="60" t="s">
        <v>145</v>
      </c>
      <c r="B399" s="26">
        <v>3423</v>
      </c>
      <c r="C399" s="26">
        <v>3559</v>
      </c>
      <c r="D399" s="26">
        <v>62</v>
      </c>
      <c r="E399" s="74">
        <v>1</v>
      </c>
      <c r="F399" s="57" t="s">
        <v>146</v>
      </c>
    </row>
    <row r="400" spans="1:6">
      <c r="A400" s="60" t="s">
        <v>147</v>
      </c>
      <c r="B400" s="26">
        <v>97703</v>
      </c>
      <c r="C400" s="26">
        <v>14328</v>
      </c>
      <c r="D400" s="26">
        <v>393</v>
      </c>
      <c r="E400" s="74">
        <v>2</v>
      </c>
      <c r="F400" s="57" t="s">
        <v>817</v>
      </c>
    </row>
    <row r="401" spans="1:6">
      <c r="A401" s="60" t="s">
        <v>148</v>
      </c>
      <c r="B401" s="26">
        <v>16459</v>
      </c>
      <c r="C401" s="26">
        <v>15837</v>
      </c>
      <c r="D401" s="26">
        <v>45</v>
      </c>
      <c r="E401" s="74">
        <v>1</v>
      </c>
      <c r="F401" s="57" t="s">
        <v>149</v>
      </c>
    </row>
    <row r="402" spans="1:6" ht="15.75">
      <c r="A402" s="33" t="s">
        <v>150</v>
      </c>
      <c r="B402" s="22">
        <f>SUM(B403:B407)</f>
        <v>163345</v>
      </c>
      <c r="C402" s="22">
        <f>SUM(C403:C407)</f>
        <v>49692</v>
      </c>
      <c r="D402" s="22">
        <f>SUM(D403:D407)</f>
        <v>910</v>
      </c>
      <c r="E402" s="22">
        <f>SUM(E403:E407)</f>
        <v>11</v>
      </c>
      <c r="F402" s="56" t="s">
        <v>151</v>
      </c>
    </row>
    <row r="403" spans="1:6">
      <c r="A403" s="60" t="s">
        <v>152</v>
      </c>
      <c r="B403" s="26">
        <v>87246</v>
      </c>
      <c r="C403" s="26">
        <v>22377</v>
      </c>
      <c r="D403" s="26">
        <v>449</v>
      </c>
      <c r="E403" s="74">
        <v>4</v>
      </c>
      <c r="F403" s="57" t="s">
        <v>153</v>
      </c>
    </row>
    <row r="404" spans="1:6">
      <c r="A404" s="60" t="s">
        <v>154</v>
      </c>
      <c r="B404" s="26">
        <v>10203</v>
      </c>
      <c r="C404" s="26">
        <v>7001</v>
      </c>
      <c r="D404" s="26">
        <v>74</v>
      </c>
      <c r="E404" s="74">
        <v>2</v>
      </c>
      <c r="F404" s="57" t="s">
        <v>155</v>
      </c>
    </row>
    <row r="405" spans="1:6">
      <c r="A405" s="60" t="s">
        <v>156</v>
      </c>
      <c r="B405" s="26">
        <v>47866</v>
      </c>
      <c r="C405" s="26">
        <v>12617</v>
      </c>
      <c r="D405" s="26">
        <v>240</v>
      </c>
      <c r="E405" s="74">
        <v>2</v>
      </c>
      <c r="F405" s="57" t="s">
        <v>157</v>
      </c>
    </row>
    <row r="406" spans="1:6">
      <c r="A406" s="60" t="s">
        <v>158</v>
      </c>
      <c r="B406" s="26">
        <v>8703</v>
      </c>
      <c r="C406" s="26">
        <v>3541</v>
      </c>
      <c r="D406" s="26">
        <v>48</v>
      </c>
      <c r="E406" s="74">
        <v>2</v>
      </c>
      <c r="F406" s="57" t="s">
        <v>159</v>
      </c>
    </row>
    <row r="407" spans="1:6">
      <c r="A407" s="60" t="s">
        <v>160</v>
      </c>
      <c r="B407" s="26">
        <v>9327</v>
      </c>
      <c r="C407" s="26">
        <v>4156</v>
      </c>
      <c r="D407" s="26">
        <v>99</v>
      </c>
      <c r="E407" s="74">
        <v>1</v>
      </c>
      <c r="F407" s="57" t="s">
        <v>161</v>
      </c>
    </row>
    <row r="408" spans="1:6" ht="14.25">
      <c r="A408" s="33" t="s">
        <v>162</v>
      </c>
      <c r="B408" s="22">
        <f>SUM(B409:B414)</f>
        <v>310221</v>
      </c>
      <c r="C408" s="22">
        <f>SUM(C409:C414)</f>
        <v>86051</v>
      </c>
      <c r="D408" s="22">
        <f>SUM(D409:D414)</f>
        <v>1476</v>
      </c>
      <c r="E408" s="22">
        <f>SUM(E409:E414)</f>
        <v>8</v>
      </c>
      <c r="F408" s="59" t="s">
        <v>163</v>
      </c>
    </row>
    <row r="409" spans="1:6">
      <c r="A409" s="789" t="s">
        <v>164</v>
      </c>
      <c r="B409" s="750">
        <v>100696</v>
      </c>
      <c r="C409" s="750">
        <v>25627</v>
      </c>
      <c r="D409" s="750">
        <v>485</v>
      </c>
      <c r="E409" s="790">
        <v>2</v>
      </c>
      <c r="F409" s="762" t="s">
        <v>165</v>
      </c>
    </row>
    <row r="410" spans="1:6">
      <c r="A410" s="789" t="s">
        <v>166</v>
      </c>
      <c r="B410" s="750">
        <v>15305</v>
      </c>
      <c r="C410" s="750">
        <v>7151</v>
      </c>
      <c r="D410" s="750">
        <v>60</v>
      </c>
      <c r="E410" s="790">
        <v>1</v>
      </c>
      <c r="F410" s="762" t="s">
        <v>167</v>
      </c>
    </row>
    <row r="411" spans="1:6">
      <c r="A411" s="789" t="s">
        <v>168</v>
      </c>
      <c r="B411" s="750">
        <v>66305</v>
      </c>
      <c r="C411" s="750">
        <v>15537</v>
      </c>
      <c r="D411" s="750">
        <v>310</v>
      </c>
      <c r="E411" s="790">
        <v>1</v>
      </c>
      <c r="F411" s="762" t="s">
        <v>169</v>
      </c>
    </row>
    <row r="412" spans="1:6">
      <c r="A412" s="789" t="s">
        <v>170</v>
      </c>
      <c r="B412" s="750">
        <v>82412</v>
      </c>
      <c r="C412" s="750">
        <v>21984</v>
      </c>
      <c r="D412" s="750">
        <v>333</v>
      </c>
      <c r="E412" s="790">
        <v>2</v>
      </c>
      <c r="F412" s="762" t="s">
        <v>171</v>
      </c>
    </row>
    <row r="413" spans="1:6">
      <c r="A413" s="789" t="s">
        <v>172</v>
      </c>
      <c r="B413" s="750">
        <v>5686</v>
      </c>
      <c r="C413" s="750">
        <v>2188</v>
      </c>
      <c r="D413" s="750">
        <v>58</v>
      </c>
      <c r="E413" s="790">
        <v>1</v>
      </c>
      <c r="F413" s="762" t="s">
        <v>173</v>
      </c>
    </row>
    <row r="414" spans="1:6">
      <c r="A414" s="789" t="s">
        <v>174</v>
      </c>
      <c r="B414" s="750">
        <v>39817</v>
      </c>
      <c r="C414" s="750">
        <v>13564</v>
      </c>
      <c r="D414" s="750">
        <v>230</v>
      </c>
      <c r="E414" s="790">
        <v>1</v>
      </c>
      <c r="F414" s="762" t="s">
        <v>175</v>
      </c>
    </row>
    <row r="415" spans="1:6" ht="14.25">
      <c r="A415" s="933" t="s">
        <v>176</v>
      </c>
      <c r="B415" s="934">
        <f>SUM(B416:B419)</f>
        <v>32857</v>
      </c>
      <c r="C415" s="934">
        <f>SUM(C416:C419)</f>
        <v>9838</v>
      </c>
      <c r="D415" s="934">
        <f>SUM(D416:D419)</f>
        <v>341</v>
      </c>
      <c r="E415" s="934">
        <f>SUM(E416:E419)</f>
        <v>5</v>
      </c>
      <c r="F415" s="935" t="s">
        <v>177</v>
      </c>
    </row>
    <row r="416" spans="1:6">
      <c r="A416" s="789" t="s">
        <v>178</v>
      </c>
      <c r="B416" s="750">
        <v>1706</v>
      </c>
      <c r="C416" s="750">
        <v>937</v>
      </c>
      <c r="D416" s="750">
        <v>65</v>
      </c>
      <c r="E416" s="790">
        <v>1</v>
      </c>
      <c r="F416" s="762" t="s">
        <v>179</v>
      </c>
    </row>
    <row r="417" spans="1:6">
      <c r="A417" s="789" t="s">
        <v>180</v>
      </c>
      <c r="B417" s="750">
        <v>12756</v>
      </c>
      <c r="C417" s="750">
        <v>4990</v>
      </c>
      <c r="D417" s="750">
        <v>124</v>
      </c>
      <c r="E417" s="790">
        <v>2</v>
      </c>
      <c r="F417" s="762" t="s">
        <v>181</v>
      </c>
    </row>
    <row r="418" spans="1:6">
      <c r="A418" s="789" t="s">
        <v>182</v>
      </c>
      <c r="B418" s="750">
        <v>1399</v>
      </c>
      <c r="C418" s="750">
        <v>546</v>
      </c>
      <c r="D418" s="750">
        <v>44</v>
      </c>
      <c r="E418" s="790">
        <v>1</v>
      </c>
      <c r="F418" s="762" t="s">
        <v>183</v>
      </c>
    </row>
    <row r="419" spans="1:6">
      <c r="A419" s="789" t="s">
        <v>184</v>
      </c>
      <c r="B419" s="750">
        <v>16996</v>
      </c>
      <c r="C419" s="750">
        <v>3365</v>
      </c>
      <c r="D419" s="750">
        <v>108</v>
      </c>
      <c r="E419" s="790">
        <v>1</v>
      </c>
      <c r="F419" s="762" t="s">
        <v>185</v>
      </c>
    </row>
    <row r="420" spans="1:6" ht="14.25">
      <c r="A420" s="32" t="s">
        <v>186</v>
      </c>
      <c r="B420" s="22">
        <f>SUM(B421:B423)</f>
        <v>45082</v>
      </c>
      <c r="C420" s="22">
        <f>SUM(C421:C423)</f>
        <v>18252</v>
      </c>
      <c r="D420" s="22">
        <f>SUM(D421:D423)</f>
        <v>407</v>
      </c>
      <c r="E420" s="22">
        <f>SUM(E421:E423)</f>
        <v>4</v>
      </c>
      <c r="F420" s="59" t="s">
        <v>187</v>
      </c>
    </row>
    <row r="421" spans="1:6">
      <c r="A421" s="60" t="s">
        <v>188</v>
      </c>
      <c r="B421" s="26">
        <v>4346</v>
      </c>
      <c r="C421" s="26">
        <v>1546</v>
      </c>
      <c r="D421" s="26">
        <v>54</v>
      </c>
      <c r="E421" s="74">
        <v>1</v>
      </c>
      <c r="F421" s="57" t="s">
        <v>189</v>
      </c>
    </row>
    <row r="422" spans="1:6">
      <c r="A422" s="60" t="s">
        <v>190</v>
      </c>
      <c r="B422" s="26">
        <v>3770</v>
      </c>
      <c r="C422" s="26">
        <v>1189</v>
      </c>
      <c r="D422" s="26">
        <v>72</v>
      </c>
      <c r="E422" s="74">
        <v>1</v>
      </c>
      <c r="F422" s="57" t="s">
        <v>191</v>
      </c>
    </row>
    <row r="423" spans="1:6">
      <c r="A423" s="60" t="s">
        <v>818</v>
      </c>
      <c r="B423" s="26">
        <v>36966</v>
      </c>
      <c r="C423" s="26">
        <v>15517</v>
      </c>
      <c r="D423" s="26">
        <v>281</v>
      </c>
      <c r="E423" s="74">
        <v>2</v>
      </c>
      <c r="F423" s="57" t="s">
        <v>192</v>
      </c>
    </row>
    <row r="424" spans="1:6" ht="14.25">
      <c r="A424" s="21" t="s">
        <v>195</v>
      </c>
      <c r="B424" s="22">
        <f>SUM(B425)</f>
        <v>16206</v>
      </c>
      <c r="C424" s="22">
        <f>SUM(C425)</f>
        <v>6356</v>
      </c>
      <c r="D424" s="22">
        <f>SUM(D425)</f>
        <v>80</v>
      </c>
      <c r="E424" s="22">
        <f>SUM(E425)</f>
        <v>1</v>
      </c>
      <c r="F424" s="59" t="s">
        <v>196</v>
      </c>
    </row>
    <row r="425" spans="1:6">
      <c r="A425" s="25" t="s">
        <v>199</v>
      </c>
      <c r="B425" s="26">
        <v>16206</v>
      </c>
      <c r="C425" s="26">
        <v>6356</v>
      </c>
      <c r="D425" s="26">
        <v>80</v>
      </c>
      <c r="E425" s="74">
        <v>1</v>
      </c>
      <c r="F425" s="57" t="s">
        <v>224</v>
      </c>
    </row>
    <row r="426" spans="1:6" ht="15.75">
      <c r="A426" s="21" t="s">
        <v>201</v>
      </c>
      <c r="B426" s="22">
        <f>B11+B19+B28+B37+B45+B376+B393+B402+B408+B415+B420+B424</f>
        <v>4264191</v>
      </c>
      <c r="C426" s="22">
        <f>C11+C19+C28+C37+C45+C376+C393+C402+C408+C415+C420+C424</f>
        <v>1204133</v>
      </c>
      <c r="D426" s="22">
        <f>D11+D19+D28+D37+D45+D376+D393+D402+D408+D415+D420+D424</f>
        <v>22893</v>
      </c>
      <c r="E426" s="22">
        <f>E11+E19+E28+E37+E45+E376+E393+E402+E408+E415+E420+E424</f>
        <v>159</v>
      </c>
      <c r="F426" s="56" t="s">
        <v>202</v>
      </c>
    </row>
    <row r="427" spans="1:6" ht="15.75">
      <c r="A427" s="21"/>
      <c r="B427" s="133"/>
      <c r="C427" s="133"/>
      <c r="D427" s="133"/>
      <c r="E427" s="134"/>
      <c r="F427" s="56"/>
    </row>
    <row r="428" spans="1:6" ht="15.75">
      <c r="A428" s="21"/>
      <c r="B428" s="133"/>
      <c r="C428" s="133"/>
      <c r="D428" s="133"/>
      <c r="E428" s="134"/>
      <c r="F428" s="56"/>
    </row>
    <row r="429" spans="1:6" ht="15.75">
      <c r="A429" s="21"/>
      <c r="B429" s="133"/>
      <c r="C429" s="133"/>
      <c r="D429" s="133"/>
      <c r="E429" s="134"/>
      <c r="F429" s="56"/>
    </row>
    <row r="430" spans="1:6">
      <c r="A430" s="95"/>
      <c r="B430" s="102"/>
      <c r="C430" s="102"/>
      <c r="D430" s="102"/>
      <c r="E430" s="102"/>
      <c r="F430" s="16"/>
    </row>
    <row r="431" spans="1:6">
      <c r="A431" s="95" t="s">
        <v>243</v>
      </c>
      <c r="B431" s="102"/>
      <c r="C431" s="102"/>
      <c r="D431" s="102"/>
      <c r="E431" s="102"/>
      <c r="F431" s="16"/>
    </row>
    <row r="432" spans="1:6">
      <c r="A432" s="63" t="s">
        <v>244</v>
      </c>
      <c r="B432" s="102"/>
      <c r="C432" s="102"/>
      <c r="D432" s="102"/>
      <c r="E432" s="102"/>
      <c r="F432" s="135" t="s">
        <v>245</v>
      </c>
    </row>
    <row r="433" spans="1:6">
      <c r="A433" s="63" t="s">
        <v>736</v>
      </c>
      <c r="B433" s="66"/>
      <c r="C433" s="66"/>
      <c r="D433" s="66"/>
      <c r="E433" s="66"/>
      <c r="F433" s="67" t="s">
        <v>737</v>
      </c>
    </row>
    <row r="434" spans="1:6" ht="15">
      <c r="A434" s="120"/>
      <c r="F434" s="113"/>
    </row>
    <row r="435" spans="1:6" ht="15">
      <c r="A435" s="120"/>
      <c r="F435" s="113"/>
    </row>
  </sheetData>
  <sortState ref="A20:F27">
    <sortCondition ref="A20"/>
  </sortState>
  <mergeCells count="3">
    <mergeCell ref="E3:F3"/>
    <mergeCell ref="E4:F4"/>
    <mergeCell ref="A58:F58"/>
  </mergeCells>
  <pageMargins left="0.78740157480314965" right="0.78740157480314965" top="0.78740157480314965" bottom="0.78740157480314965" header="0.51181102362204722" footer="0.51181102362204722"/>
  <pageSetup paperSize="9" scale="69" orientation="portrait" r:id="rId1"/>
  <headerFooter alignWithMargins="0"/>
  <rowBreaks count="1" manualBreakCount="1">
    <brk id="64" max="5" man="1"/>
  </rowBreaks>
</worksheet>
</file>

<file path=xl/worksheets/sheet26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AQ754"/>
  <sheetViews>
    <sheetView showGridLines="0" view="pageBreakPreview" zoomScaleSheetLayoutView="100" workbookViewId="0">
      <selection activeCell="A76" sqref="A76:XFD76"/>
    </sheetView>
  </sheetViews>
  <sheetFormatPr baseColWidth="10" defaultColWidth="9.85546875" defaultRowHeight="18" customHeight="1"/>
  <cols>
    <col min="1" max="1" width="36.140625" style="138" customWidth="1"/>
    <col min="2" max="2" width="13.42578125" style="138" customWidth="1"/>
    <col min="3" max="3" width="12.140625" style="138" customWidth="1"/>
    <col min="4" max="4" width="14.7109375" style="137" customWidth="1"/>
    <col min="5" max="5" width="11.7109375" style="138" customWidth="1"/>
    <col min="6" max="6" width="36.140625" style="138" customWidth="1"/>
    <col min="7" max="8" width="9.85546875" style="138" customWidth="1"/>
    <col min="9" max="13" width="8.7109375" style="138" customWidth="1"/>
    <col min="14" max="225" width="9.85546875" style="138" customWidth="1"/>
    <col min="226" max="246" width="9.85546875" style="138"/>
    <col min="247" max="247" width="36.140625" style="138" customWidth="1"/>
    <col min="248" max="248" width="13.42578125" style="138" customWidth="1"/>
    <col min="249" max="249" width="12.140625" style="138" customWidth="1"/>
    <col min="250" max="250" width="14.7109375" style="138" customWidth="1"/>
    <col min="251" max="251" width="11.7109375" style="138" customWidth="1"/>
    <col min="252" max="252" width="36.140625" style="138" customWidth="1"/>
    <col min="253" max="258" width="9.85546875" style="138" customWidth="1"/>
    <col min="259" max="259" width="36.140625" style="138" customWidth="1"/>
    <col min="260" max="269" width="8.7109375" style="138" customWidth="1"/>
    <col min="270" max="481" width="9.85546875" style="138" customWidth="1"/>
    <col min="482" max="502" width="9.85546875" style="138"/>
    <col min="503" max="503" width="36.140625" style="138" customWidth="1"/>
    <col min="504" max="504" width="13.42578125" style="138" customWidth="1"/>
    <col min="505" max="505" width="12.140625" style="138" customWidth="1"/>
    <col min="506" max="506" width="14.7109375" style="138" customWidth="1"/>
    <col min="507" max="507" width="11.7109375" style="138" customWidth="1"/>
    <col min="508" max="508" width="36.140625" style="138" customWidth="1"/>
    <col min="509" max="514" width="9.85546875" style="138" customWidth="1"/>
    <col min="515" max="515" width="36.140625" style="138" customWidth="1"/>
    <col min="516" max="525" width="8.7109375" style="138" customWidth="1"/>
    <col min="526" max="737" width="9.85546875" style="138" customWidth="1"/>
    <col min="738" max="758" width="9.85546875" style="138"/>
    <col min="759" max="759" width="36.140625" style="138" customWidth="1"/>
    <col min="760" max="760" width="13.42578125" style="138" customWidth="1"/>
    <col min="761" max="761" width="12.140625" style="138" customWidth="1"/>
    <col min="762" max="762" width="14.7109375" style="138" customWidth="1"/>
    <col min="763" max="763" width="11.7109375" style="138" customWidth="1"/>
    <col min="764" max="764" width="36.140625" style="138" customWidth="1"/>
    <col min="765" max="770" width="9.85546875" style="138" customWidth="1"/>
    <col min="771" max="771" width="36.140625" style="138" customWidth="1"/>
    <col min="772" max="781" width="8.7109375" style="138" customWidth="1"/>
    <col min="782" max="993" width="9.85546875" style="138" customWidth="1"/>
    <col min="994" max="1014" width="9.85546875" style="138"/>
    <col min="1015" max="1015" width="36.140625" style="138" customWidth="1"/>
    <col min="1016" max="1016" width="13.42578125" style="138" customWidth="1"/>
    <col min="1017" max="1017" width="12.140625" style="138" customWidth="1"/>
    <col min="1018" max="1018" width="14.7109375" style="138" customWidth="1"/>
    <col min="1019" max="1019" width="11.7109375" style="138" customWidth="1"/>
    <col min="1020" max="1020" width="36.140625" style="138" customWidth="1"/>
    <col min="1021" max="1026" width="9.85546875" style="138" customWidth="1"/>
    <col min="1027" max="1027" width="36.140625" style="138" customWidth="1"/>
    <col min="1028" max="1037" width="8.7109375" style="138" customWidth="1"/>
    <col min="1038" max="1249" width="9.85546875" style="138" customWidth="1"/>
    <col min="1250" max="1270" width="9.85546875" style="138"/>
    <col min="1271" max="1271" width="36.140625" style="138" customWidth="1"/>
    <col min="1272" max="1272" width="13.42578125" style="138" customWidth="1"/>
    <col min="1273" max="1273" width="12.140625" style="138" customWidth="1"/>
    <col min="1274" max="1274" width="14.7109375" style="138" customWidth="1"/>
    <col min="1275" max="1275" width="11.7109375" style="138" customWidth="1"/>
    <col min="1276" max="1276" width="36.140625" style="138" customWidth="1"/>
    <col min="1277" max="1282" width="9.85546875" style="138" customWidth="1"/>
    <col min="1283" max="1283" width="36.140625" style="138" customWidth="1"/>
    <col min="1284" max="1293" width="8.7109375" style="138" customWidth="1"/>
    <col min="1294" max="1505" width="9.85546875" style="138" customWidth="1"/>
    <col min="1506" max="1526" width="9.85546875" style="138"/>
    <col min="1527" max="1527" width="36.140625" style="138" customWidth="1"/>
    <col min="1528" max="1528" width="13.42578125" style="138" customWidth="1"/>
    <col min="1529" max="1529" width="12.140625" style="138" customWidth="1"/>
    <col min="1530" max="1530" width="14.7109375" style="138" customWidth="1"/>
    <col min="1531" max="1531" width="11.7109375" style="138" customWidth="1"/>
    <col min="1532" max="1532" width="36.140625" style="138" customWidth="1"/>
    <col min="1533" max="1538" width="9.85546875" style="138" customWidth="1"/>
    <col min="1539" max="1539" width="36.140625" style="138" customWidth="1"/>
    <col min="1540" max="1549" width="8.7109375" style="138" customWidth="1"/>
    <col min="1550" max="1761" width="9.85546875" style="138" customWidth="1"/>
    <col min="1762" max="1782" width="9.85546875" style="138"/>
    <col min="1783" max="1783" width="36.140625" style="138" customWidth="1"/>
    <col min="1784" max="1784" width="13.42578125" style="138" customWidth="1"/>
    <col min="1785" max="1785" width="12.140625" style="138" customWidth="1"/>
    <col min="1786" max="1786" width="14.7109375" style="138" customWidth="1"/>
    <col min="1787" max="1787" width="11.7109375" style="138" customWidth="1"/>
    <col min="1788" max="1788" width="36.140625" style="138" customWidth="1"/>
    <col min="1789" max="1794" width="9.85546875" style="138" customWidth="1"/>
    <col min="1795" max="1795" width="36.140625" style="138" customWidth="1"/>
    <col min="1796" max="1805" width="8.7109375" style="138" customWidth="1"/>
    <col min="1806" max="2017" width="9.85546875" style="138" customWidth="1"/>
    <col min="2018" max="2038" width="9.85546875" style="138"/>
    <col min="2039" max="2039" width="36.140625" style="138" customWidth="1"/>
    <col min="2040" max="2040" width="13.42578125" style="138" customWidth="1"/>
    <col min="2041" max="2041" width="12.140625" style="138" customWidth="1"/>
    <col min="2042" max="2042" width="14.7109375" style="138" customWidth="1"/>
    <col min="2043" max="2043" width="11.7109375" style="138" customWidth="1"/>
    <col min="2044" max="2044" width="36.140625" style="138" customWidth="1"/>
    <col min="2045" max="2050" width="9.85546875" style="138" customWidth="1"/>
    <col min="2051" max="2051" width="36.140625" style="138" customWidth="1"/>
    <col min="2052" max="2061" width="8.7109375" style="138" customWidth="1"/>
    <col min="2062" max="2273" width="9.85546875" style="138" customWidth="1"/>
    <col min="2274" max="2294" width="9.85546875" style="138"/>
    <col min="2295" max="2295" width="36.140625" style="138" customWidth="1"/>
    <col min="2296" max="2296" width="13.42578125" style="138" customWidth="1"/>
    <col min="2297" max="2297" width="12.140625" style="138" customWidth="1"/>
    <col min="2298" max="2298" width="14.7109375" style="138" customWidth="1"/>
    <col min="2299" max="2299" width="11.7109375" style="138" customWidth="1"/>
    <col min="2300" max="2300" width="36.140625" style="138" customWidth="1"/>
    <col min="2301" max="2306" width="9.85546875" style="138" customWidth="1"/>
    <col min="2307" max="2307" width="36.140625" style="138" customWidth="1"/>
    <col min="2308" max="2317" width="8.7109375" style="138" customWidth="1"/>
    <col min="2318" max="2529" width="9.85546875" style="138" customWidth="1"/>
    <col min="2530" max="2550" width="9.85546875" style="138"/>
    <col min="2551" max="2551" width="36.140625" style="138" customWidth="1"/>
    <col min="2552" max="2552" width="13.42578125" style="138" customWidth="1"/>
    <col min="2553" max="2553" width="12.140625" style="138" customWidth="1"/>
    <col min="2554" max="2554" width="14.7109375" style="138" customWidth="1"/>
    <col min="2555" max="2555" width="11.7109375" style="138" customWidth="1"/>
    <col min="2556" max="2556" width="36.140625" style="138" customWidth="1"/>
    <col min="2557" max="2562" width="9.85546875" style="138" customWidth="1"/>
    <col min="2563" max="2563" width="36.140625" style="138" customWidth="1"/>
    <col min="2564" max="2573" width="8.7109375" style="138" customWidth="1"/>
    <col min="2574" max="2785" width="9.85546875" style="138" customWidth="1"/>
    <col min="2786" max="2806" width="9.85546875" style="138"/>
    <col min="2807" max="2807" width="36.140625" style="138" customWidth="1"/>
    <col min="2808" max="2808" width="13.42578125" style="138" customWidth="1"/>
    <col min="2809" max="2809" width="12.140625" style="138" customWidth="1"/>
    <col min="2810" max="2810" width="14.7109375" style="138" customWidth="1"/>
    <col min="2811" max="2811" width="11.7109375" style="138" customWidth="1"/>
    <col min="2812" max="2812" width="36.140625" style="138" customWidth="1"/>
    <col min="2813" max="2818" width="9.85546875" style="138" customWidth="1"/>
    <col min="2819" max="2819" width="36.140625" style="138" customWidth="1"/>
    <col min="2820" max="2829" width="8.7109375" style="138" customWidth="1"/>
    <col min="2830" max="3041" width="9.85546875" style="138" customWidth="1"/>
    <col min="3042" max="3062" width="9.85546875" style="138"/>
    <col min="3063" max="3063" width="36.140625" style="138" customWidth="1"/>
    <col min="3064" max="3064" width="13.42578125" style="138" customWidth="1"/>
    <col min="3065" max="3065" width="12.140625" style="138" customWidth="1"/>
    <col min="3066" max="3066" width="14.7109375" style="138" customWidth="1"/>
    <col min="3067" max="3067" width="11.7109375" style="138" customWidth="1"/>
    <col min="3068" max="3068" width="36.140625" style="138" customWidth="1"/>
    <col min="3069" max="3074" width="9.85546875" style="138" customWidth="1"/>
    <col min="3075" max="3075" width="36.140625" style="138" customWidth="1"/>
    <col min="3076" max="3085" width="8.7109375" style="138" customWidth="1"/>
    <col min="3086" max="3297" width="9.85546875" style="138" customWidth="1"/>
    <col min="3298" max="3318" width="9.85546875" style="138"/>
    <col min="3319" max="3319" width="36.140625" style="138" customWidth="1"/>
    <col min="3320" max="3320" width="13.42578125" style="138" customWidth="1"/>
    <col min="3321" max="3321" width="12.140625" style="138" customWidth="1"/>
    <col min="3322" max="3322" width="14.7109375" style="138" customWidth="1"/>
    <col min="3323" max="3323" width="11.7109375" style="138" customWidth="1"/>
    <col min="3324" max="3324" width="36.140625" style="138" customWidth="1"/>
    <col min="3325" max="3330" width="9.85546875" style="138" customWidth="1"/>
    <col min="3331" max="3331" width="36.140625" style="138" customWidth="1"/>
    <col min="3332" max="3341" width="8.7109375" style="138" customWidth="1"/>
    <col min="3342" max="3553" width="9.85546875" style="138" customWidth="1"/>
    <col min="3554" max="3574" width="9.85546875" style="138"/>
    <col min="3575" max="3575" width="36.140625" style="138" customWidth="1"/>
    <col min="3576" max="3576" width="13.42578125" style="138" customWidth="1"/>
    <col min="3577" max="3577" width="12.140625" style="138" customWidth="1"/>
    <col min="3578" max="3578" width="14.7109375" style="138" customWidth="1"/>
    <col min="3579" max="3579" width="11.7109375" style="138" customWidth="1"/>
    <col min="3580" max="3580" width="36.140625" style="138" customWidth="1"/>
    <col min="3581" max="3586" width="9.85546875" style="138" customWidth="1"/>
    <col min="3587" max="3587" width="36.140625" style="138" customWidth="1"/>
    <col min="3588" max="3597" width="8.7109375" style="138" customWidth="1"/>
    <col min="3598" max="3809" width="9.85546875" style="138" customWidth="1"/>
    <col min="3810" max="3830" width="9.85546875" style="138"/>
    <col min="3831" max="3831" width="36.140625" style="138" customWidth="1"/>
    <col min="3832" max="3832" width="13.42578125" style="138" customWidth="1"/>
    <col min="3833" max="3833" width="12.140625" style="138" customWidth="1"/>
    <col min="3834" max="3834" width="14.7109375" style="138" customWidth="1"/>
    <col min="3835" max="3835" width="11.7109375" style="138" customWidth="1"/>
    <col min="3836" max="3836" width="36.140625" style="138" customWidth="1"/>
    <col min="3837" max="3842" width="9.85546875" style="138" customWidth="1"/>
    <col min="3843" max="3843" width="36.140625" style="138" customWidth="1"/>
    <col min="3844" max="3853" width="8.7109375" style="138" customWidth="1"/>
    <col min="3854" max="4065" width="9.85546875" style="138" customWidth="1"/>
    <col min="4066" max="4086" width="9.85546875" style="138"/>
    <col min="4087" max="4087" width="36.140625" style="138" customWidth="1"/>
    <col min="4088" max="4088" width="13.42578125" style="138" customWidth="1"/>
    <col min="4089" max="4089" width="12.140625" style="138" customWidth="1"/>
    <col min="4090" max="4090" width="14.7109375" style="138" customWidth="1"/>
    <col min="4091" max="4091" width="11.7109375" style="138" customWidth="1"/>
    <col min="4092" max="4092" width="36.140625" style="138" customWidth="1"/>
    <col min="4093" max="4098" width="9.85546875" style="138" customWidth="1"/>
    <col min="4099" max="4099" width="36.140625" style="138" customWidth="1"/>
    <col min="4100" max="4109" width="8.7109375" style="138" customWidth="1"/>
    <col min="4110" max="4321" width="9.85546875" style="138" customWidth="1"/>
    <col min="4322" max="4342" width="9.85546875" style="138"/>
    <col min="4343" max="4343" width="36.140625" style="138" customWidth="1"/>
    <col min="4344" max="4344" width="13.42578125" style="138" customWidth="1"/>
    <col min="4345" max="4345" width="12.140625" style="138" customWidth="1"/>
    <col min="4346" max="4346" width="14.7109375" style="138" customWidth="1"/>
    <col min="4347" max="4347" width="11.7109375" style="138" customWidth="1"/>
    <col min="4348" max="4348" width="36.140625" style="138" customWidth="1"/>
    <col min="4349" max="4354" width="9.85546875" style="138" customWidth="1"/>
    <col min="4355" max="4355" width="36.140625" style="138" customWidth="1"/>
    <col min="4356" max="4365" width="8.7109375" style="138" customWidth="1"/>
    <col min="4366" max="4577" width="9.85546875" style="138" customWidth="1"/>
    <col min="4578" max="4598" width="9.85546875" style="138"/>
    <col min="4599" max="4599" width="36.140625" style="138" customWidth="1"/>
    <col min="4600" max="4600" width="13.42578125" style="138" customWidth="1"/>
    <col min="4601" max="4601" width="12.140625" style="138" customWidth="1"/>
    <col min="4602" max="4602" width="14.7109375" style="138" customWidth="1"/>
    <col min="4603" max="4603" width="11.7109375" style="138" customWidth="1"/>
    <col min="4604" max="4604" width="36.140625" style="138" customWidth="1"/>
    <col min="4605" max="4610" width="9.85546875" style="138" customWidth="1"/>
    <col min="4611" max="4611" width="36.140625" style="138" customWidth="1"/>
    <col min="4612" max="4621" width="8.7109375" style="138" customWidth="1"/>
    <col min="4622" max="4833" width="9.85546875" style="138" customWidth="1"/>
    <col min="4834" max="4854" width="9.85546875" style="138"/>
    <col min="4855" max="4855" width="36.140625" style="138" customWidth="1"/>
    <col min="4856" max="4856" width="13.42578125" style="138" customWidth="1"/>
    <col min="4857" max="4857" width="12.140625" style="138" customWidth="1"/>
    <col min="4858" max="4858" width="14.7109375" style="138" customWidth="1"/>
    <col min="4859" max="4859" width="11.7109375" style="138" customWidth="1"/>
    <col min="4860" max="4860" width="36.140625" style="138" customWidth="1"/>
    <col min="4861" max="4866" width="9.85546875" style="138" customWidth="1"/>
    <col min="4867" max="4867" width="36.140625" style="138" customWidth="1"/>
    <col min="4868" max="4877" width="8.7109375" style="138" customWidth="1"/>
    <col min="4878" max="5089" width="9.85546875" style="138" customWidth="1"/>
    <col min="5090" max="5110" width="9.85546875" style="138"/>
    <col min="5111" max="5111" width="36.140625" style="138" customWidth="1"/>
    <col min="5112" max="5112" width="13.42578125" style="138" customWidth="1"/>
    <col min="5113" max="5113" width="12.140625" style="138" customWidth="1"/>
    <col min="5114" max="5114" width="14.7109375" style="138" customWidth="1"/>
    <col min="5115" max="5115" width="11.7109375" style="138" customWidth="1"/>
    <col min="5116" max="5116" width="36.140625" style="138" customWidth="1"/>
    <col min="5117" max="5122" width="9.85546875" style="138" customWidth="1"/>
    <col min="5123" max="5123" width="36.140625" style="138" customWidth="1"/>
    <col min="5124" max="5133" width="8.7109375" style="138" customWidth="1"/>
    <col min="5134" max="5345" width="9.85546875" style="138" customWidth="1"/>
    <col min="5346" max="5366" width="9.85546875" style="138"/>
    <col min="5367" max="5367" width="36.140625" style="138" customWidth="1"/>
    <col min="5368" max="5368" width="13.42578125" style="138" customWidth="1"/>
    <col min="5369" max="5369" width="12.140625" style="138" customWidth="1"/>
    <col min="5370" max="5370" width="14.7109375" style="138" customWidth="1"/>
    <col min="5371" max="5371" width="11.7109375" style="138" customWidth="1"/>
    <col min="5372" max="5372" width="36.140625" style="138" customWidth="1"/>
    <col min="5373" max="5378" width="9.85546875" style="138" customWidth="1"/>
    <col min="5379" max="5379" width="36.140625" style="138" customWidth="1"/>
    <col min="5380" max="5389" width="8.7109375" style="138" customWidth="1"/>
    <col min="5390" max="5601" width="9.85546875" style="138" customWidth="1"/>
    <col min="5602" max="5622" width="9.85546875" style="138"/>
    <col min="5623" max="5623" width="36.140625" style="138" customWidth="1"/>
    <col min="5624" max="5624" width="13.42578125" style="138" customWidth="1"/>
    <col min="5625" max="5625" width="12.140625" style="138" customWidth="1"/>
    <col min="5626" max="5626" width="14.7109375" style="138" customWidth="1"/>
    <col min="5627" max="5627" width="11.7109375" style="138" customWidth="1"/>
    <col min="5628" max="5628" width="36.140625" style="138" customWidth="1"/>
    <col min="5629" max="5634" width="9.85546875" style="138" customWidth="1"/>
    <col min="5635" max="5635" width="36.140625" style="138" customWidth="1"/>
    <col min="5636" max="5645" width="8.7109375" style="138" customWidth="1"/>
    <col min="5646" max="5857" width="9.85546875" style="138" customWidth="1"/>
    <col min="5858" max="5878" width="9.85546875" style="138"/>
    <col min="5879" max="5879" width="36.140625" style="138" customWidth="1"/>
    <col min="5880" max="5880" width="13.42578125" style="138" customWidth="1"/>
    <col min="5881" max="5881" width="12.140625" style="138" customWidth="1"/>
    <col min="5882" max="5882" width="14.7109375" style="138" customWidth="1"/>
    <col min="5883" max="5883" width="11.7109375" style="138" customWidth="1"/>
    <col min="5884" max="5884" width="36.140625" style="138" customWidth="1"/>
    <col min="5885" max="5890" width="9.85546875" style="138" customWidth="1"/>
    <col min="5891" max="5891" width="36.140625" style="138" customWidth="1"/>
    <col min="5892" max="5901" width="8.7109375" style="138" customWidth="1"/>
    <col min="5902" max="6113" width="9.85546875" style="138" customWidth="1"/>
    <col min="6114" max="6134" width="9.85546875" style="138"/>
    <col min="6135" max="6135" width="36.140625" style="138" customWidth="1"/>
    <col min="6136" max="6136" width="13.42578125" style="138" customWidth="1"/>
    <col min="6137" max="6137" width="12.140625" style="138" customWidth="1"/>
    <col min="6138" max="6138" width="14.7109375" style="138" customWidth="1"/>
    <col min="6139" max="6139" width="11.7109375" style="138" customWidth="1"/>
    <col min="6140" max="6140" width="36.140625" style="138" customWidth="1"/>
    <col min="6141" max="6146" width="9.85546875" style="138" customWidth="1"/>
    <col min="6147" max="6147" width="36.140625" style="138" customWidth="1"/>
    <col min="6148" max="6157" width="8.7109375" style="138" customWidth="1"/>
    <col min="6158" max="6369" width="9.85546875" style="138" customWidth="1"/>
    <col min="6370" max="6390" width="9.85546875" style="138"/>
    <col min="6391" max="6391" width="36.140625" style="138" customWidth="1"/>
    <col min="6392" max="6392" width="13.42578125" style="138" customWidth="1"/>
    <col min="6393" max="6393" width="12.140625" style="138" customWidth="1"/>
    <col min="6394" max="6394" width="14.7109375" style="138" customWidth="1"/>
    <col min="6395" max="6395" width="11.7109375" style="138" customWidth="1"/>
    <col min="6396" max="6396" width="36.140625" style="138" customWidth="1"/>
    <col min="6397" max="6402" width="9.85546875" style="138" customWidth="1"/>
    <col min="6403" max="6403" width="36.140625" style="138" customWidth="1"/>
    <col min="6404" max="6413" width="8.7109375" style="138" customWidth="1"/>
    <col min="6414" max="6625" width="9.85546875" style="138" customWidth="1"/>
    <col min="6626" max="6646" width="9.85546875" style="138"/>
    <col min="6647" max="6647" width="36.140625" style="138" customWidth="1"/>
    <col min="6648" max="6648" width="13.42578125" style="138" customWidth="1"/>
    <col min="6649" max="6649" width="12.140625" style="138" customWidth="1"/>
    <col min="6650" max="6650" width="14.7109375" style="138" customWidth="1"/>
    <col min="6651" max="6651" width="11.7109375" style="138" customWidth="1"/>
    <col min="6652" max="6652" width="36.140625" style="138" customWidth="1"/>
    <col min="6653" max="6658" width="9.85546875" style="138" customWidth="1"/>
    <col min="6659" max="6659" width="36.140625" style="138" customWidth="1"/>
    <col min="6660" max="6669" width="8.7109375" style="138" customWidth="1"/>
    <col min="6670" max="6881" width="9.85546875" style="138" customWidth="1"/>
    <col min="6882" max="6902" width="9.85546875" style="138"/>
    <col min="6903" max="6903" width="36.140625" style="138" customWidth="1"/>
    <col min="6904" max="6904" width="13.42578125" style="138" customWidth="1"/>
    <col min="6905" max="6905" width="12.140625" style="138" customWidth="1"/>
    <col min="6906" max="6906" width="14.7109375" style="138" customWidth="1"/>
    <col min="6907" max="6907" width="11.7109375" style="138" customWidth="1"/>
    <col min="6908" max="6908" width="36.140625" style="138" customWidth="1"/>
    <col min="6909" max="6914" width="9.85546875" style="138" customWidth="1"/>
    <col min="6915" max="6915" width="36.140625" style="138" customWidth="1"/>
    <col min="6916" max="6925" width="8.7109375" style="138" customWidth="1"/>
    <col min="6926" max="7137" width="9.85546875" style="138" customWidth="1"/>
    <col min="7138" max="7158" width="9.85546875" style="138"/>
    <col min="7159" max="7159" width="36.140625" style="138" customWidth="1"/>
    <col min="7160" max="7160" width="13.42578125" style="138" customWidth="1"/>
    <col min="7161" max="7161" width="12.140625" style="138" customWidth="1"/>
    <col min="7162" max="7162" width="14.7109375" style="138" customWidth="1"/>
    <col min="7163" max="7163" width="11.7109375" style="138" customWidth="1"/>
    <col min="7164" max="7164" width="36.140625" style="138" customWidth="1"/>
    <col min="7165" max="7170" width="9.85546875" style="138" customWidth="1"/>
    <col min="7171" max="7171" width="36.140625" style="138" customWidth="1"/>
    <col min="7172" max="7181" width="8.7109375" style="138" customWidth="1"/>
    <col min="7182" max="7393" width="9.85546875" style="138" customWidth="1"/>
    <col min="7394" max="7414" width="9.85546875" style="138"/>
    <col min="7415" max="7415" width="36.140625" style="138" customWidth="1"/>
    <col min="7416" max="7416" width="13.42578125" style="138" customWidth="1"/>
    <col min="7417" max="7417" width="12.140625" style="138" customWidth="1"/>
    <col min="7418" max="7418" width="14.7109375" style="138" customWidth="1"/>
    <col min="7419" max="7419" width="11.7109375" style="138" customWidth="1"/>
    <col min="7420" max="7420" width="36.140625" style="138" customWidth="1"/>
    <col min="7421" max="7426" width="9.85546875" style="138" customWidth="1"/>
    <col min="7427" max="7427" width="36.140625" style="138" customWidth="1"/>
    <col min="7428" max="7437" width="8.7109375" style="138" customWidth="1"/>
    <col min="7438" max="7649" width="9.85546875" style="138" customWidth="1"/>
    <col min="7650" max="7670" width="9.85546875" style="138"/>
    <col min="7671" max="7671" width="36.140625" style="138" customWidth="1"/>
    <col min="7672" max="7672" width="13.42578125" style="138" customWidth="1"/>
    <col min="7673" max="7673" width="12.140625" style="138" customWidth="1"/>
    <col min="7674" max="7674" width="14.7109375" style="138" customWidth="1"/>
    <col min="7675" max="7675" width="11.7109375" style="138" customWidth="1"/>
    <col min="7676" max="7676" width="36.140625" style="138" customWidth="1"/>
    <col min="7677" max="7682" width="9.85546875" style="138" customWidth="1"/>
    <col min="7683" max="7683" width="36.140625" style="138" customWidth="1"/>
    <col min="7684" max="7693" width="8.7109375" style="138" customWidth="1"/>
    <col min="7694" max="7905" width="9.85546875" style="138" customWidth="1"/>
    <col min="7906" max="7926" width="9.85546875" style="138"/>
    <col min="7927" max="7927" width="36.140625" style="138" customWidth="1"/>
    <col min="7928" max="7928" width="13.42578125" style="138" customWidth="1"/>
    <col min="7929" max="7929" width="12.140625" style="138" customWidth="1"/>
    <col min="7930" max="7930" width="14.7109375" style="138" customWidth="1"/>
    <col min="7931" max="7931" width="11.7109375" style="138" customWidth="1"/>
    <col min="7932" max="7932" width="36.140625" style="138" customWidth="1"/>
    <col min="7933" max="7938" width="9.85546875" style="138" customWidth="1"/>
    <col min="7939" max="7939" width="36.140625" style="138" customWidth="1"/>
    <col min="7940" max="7949" width="8.7109375" style="138" customWidth="1"/>
    <col min="7950" max="8161" width="9.85546875" style="138" customWidth="1"/>
    <col min="8162" max="8182" width="9.85546875" style="138"/>
    <col min="8183" max="8183" width="36.140625" style="138" customWidth="1"/>
    <col min="8184" max="8184" width="13.42578125" style="138" customWidth="1"/>
    <col min="8185" max="8185" width="12.140625" style="138" customWidth="1"/>
    <col min="8186" max="8186" width="14.7109375" style="138" customWidth="1"/>
    <col min="8187" max="8187" width="11.7109375" style="138" customWidth="1"/>
    <col min="8188" max="8188" width="36.140625" style="138" customWidth="1"/>
    <col min="8189" max="8194" width="9.85546875" style="138" customWidth="1"/>
    <col min="8195" max="8195" width="36.140625" style="138" customWidth="1"/>
    <col min="8196" max="8205" width="8.7109375" style="138" customWidth="1"/>
    <col min="8206" max="8417" width="9.85546875" style="138" customWidth="1"/>
    <col min="8418" max="8438" width="9.85546875" style="138"/>
    <col min="8439" max="8439" width="36.140625" style="138" customWidth="1"/>
    <col min="8440" max="8440" width="13.42578125" style="138" customWidth="1"/>
    <col min="8441" max="8441" width="12.140625" style="138" customWidth="1"/>
    <col min="8442" max="8442" width="14.7109375" style="138" customWidth="1"/>
    <col min="8443" max="8443" width="11.7109375" style="138" customWidth="1"/>
    <col min="8444" max="8444" width="36.140625" style="138" customWidth="1"/>
    <col min="8445" max="8450" width="9.85546875" style="138" customWidth="1"/>
    <col min="8451" max="8451" width="36.140625" style="138" customWidth="1"/>
    <col min="8452" max="8461" width="8.7109375" style="138" customWidth="1"/>
    <col min="8462" max="8673" width="9.85546875" style="138" customWidth="1"/>
    <col min="8674" max="8694" width="9.85546875" style="138"/>
    <col min="8695" max="8695" width="36.140625" style="138" customWidth="1"/>
    <col min="8696" max="8696" width="13.42578125" style="138" customWidth="1"/>
    <col min="8697" max="8697" width="12.140625" style="138" customWidth="1"/>
    <col min="8698" max="8698" width="14.7109375" style="138" customWidth="1"/>
    <col min="8699" max="8699" width="11.7109375" style="138" customWidth="1"/>
    <col min="8700" max="8700" width="36.140625" style="138" customWidth="1"/>
    <col min="8701" max="8706" width="9.85546875" style="138" customWidth="1"/>
    <col min="8707" max="8707" width="36.140625" style="138" customWidth="1"/>
    <col min="8708" max="8717" width="8.7109375" style="138" customWidth="1"/>
    <col min="8718" max="8929" width="9.85546875" style="138" customWidth="1"/>
    <col min="8930" max="8950" width="9.85546875" style="138"/>
    <col min="8951" max="8951" width="36.140625" style="138" customWidth="1"/>
    <col min="8952" max="8952" width="13.42578125" style="138" customWidth="1"/>
    <col min="8953" max="8953" width="12.140625" style="138" customWidth="1"/>
    <col min="8954" max="8954" width="14.7109375" style="138" customWidth="1"/>
    <col min="8955" max="8955" width="11.7109375" style="138" customWidth="1"/>
    <col min="8956" max="8956" width="36.140625" style="138" customWidth="1"/>
    <col min="8957" max="8962" width="9.85546875" style="138" customWidth="1"/>
    <col min="8963" max="8963" width="36.140625" style="138" customWidth="1"/>
    <col min="8964" max="8973" width="8.7109375" style="138" customWidth="1"/>
    <col min="8974" max="9185" width="9.85546875" style="138" customWidth="1"/>
    <col min="9186" max="9206" width="9.85546875" style="138"/>
    <col min="9207" max="9207" width="36.140625" style="138" customWidth="1"/>
    <col min="9208" max="9208" width="13.42578125" style="138" customWidth="1"/>
    <col min="9209" max="9209" width="12.140625" style="138" customWidth="1"/>
    <col min="9210" max="9210" width="14.7109375" style="138" customWidth="1"/>
    <col min="9211" max="9211" width="11.7109375" style="138" customWidth="1"/>
    <col min="9212" max="9212" width="36.140625" style="138" customWidth="1"/>
    <col min="9213" max="9218" width="9.85546875" style="138" customWidth="1"/>
    <col min="9219" max="9219" width="36.140625" style="138" customWidth="1"/>
    <col min="9220" max="9229" width="8.7109375" style="138" customWidth="1"/>
    <col min="9230" max="9441" width="9.85546875" style="138" customWidth="1"/>
    <col min="9442" max="9462" width="9.85546875" style="138"/>
    <col min="9463" max="9463" width="36.140625" style="138" customWidth="1"/>
    <col min="9464" max="9464" width="13.42578125" style="138" customWidth="1"/>
    <col min="9465" max="9465" width="12.140625" style="138" customWidth="1"/>
    <col min="9466" max="9466" width="14.7109375" style="138" customWidth="1"/>
    <col min="9467" max="9467" width="11.7109375" style="138" customWidth="1"/>
    <col min="9468" max="9468" width="36.140625" style="138" customWidth="1"/>
    <col min="9469" max="9474" width="9.85546875" style="138" customWidth="1"/>
    <col min="9475" max="9475" width="36.140625" style="138" customWidth="1"/>
    <col min="9476" max="9485" width="8.7109375" style="138" customWidth="1"/>
    <col min="9486" max="9697" width="9.85546875" style="138" customWidth="1"/>
    <col min="9698" max="9718" width="9.85546875" style="138"/>
    <col min="9719" max="9719" width="36.140625" style="138" customWidth="1"/>
    <col min="9720" max="9720" width="13.42578125" style="138" customWidth="1"/>
    <col min="9721" max="9721" width="12.140625" style="138" customWidth="1"/>
    <col min="9722" max="9722" width="14.7109375" style="138" customWidth="1"/>
    <col min="9723" max="9723" width="11.7109375" style="138" customWidth="1"/>
    <col min="9724" max="9724" width="36.140625" style="138" customWidth="1"/>
    <col min="9725" max="9730" width="9.85546875" style="138" customWidth="1"/>
    <col min="9731" max="9731" width="36.140625" style="138" customWidth="1"/>
    <col min="9732" max="9741" width="8.7109375" style="138" customWidth="1"/>
    <col min="9742" max="9953" width="9.85546875" style="138" customWidth="1"/>
    <col min="9954" max="9974" width="9.85546875" style="138"/>
    <col min="9975" max="9975" width="36.140625" style="138" customWidth="1"/>
    <col min="9976" max="9976" width="13.42578125" style="138" customWidth="1"/>
    <col min="9977" max="9977" width="12.140625" style="138" customWidth="1"/>
    <col min="9978" max="9978" width="14.7109375" style="138" customWidth="1"/>
    <col min="9979" max="9979" width="11.7109375" style="138" customWidth="1"/>
    <col min="9980" max="9980" width="36.140625" style="138" customWidth="1"/>
    <col min="9981" max="9986" width="9.85546875" style="138" customWidth="1"/>
    <col min="9987" max="9987" width="36.140625" style="138" customWidth="1"/>
    <col min="9988" max="9997" width="8.7109375" style="138" customWidth="1"/>
    <col min="9998" max="10209" width="9.85546875" style="138" customWidth="1"/>
    <col min="10210" max="10230" width="9.85546875" style="138"/>
    <col min="10231" max="10231" width="36.140625" style="138" customWidth="1"/>
    <col min="10232" max="10232" width="13.42578125" style="138" customWidth="1"/>
    <col min="10233" max="10233" width="12.140625" style="138" customWidth="1"/>
    <col min="10234" max="10234" width="14.7109375" style="138" customWidth="1"/>
    <col min="10235" max="10235" width="11.7109375" style="138" customWidth="1"/>
    <col min="10236" max="10236" width="36.140625" style="138" customWidth="1"/>
    <col min="10237" max="10242" width="9.85546875" style="138" customWidth="1"/>
    <col min="10243" max="10243" width="36.140625" style="138" customWidth="1"/>
    <col min="10244" max="10253" width="8.7109375" style="138" customWidth="1"/>
    <col min="10254" max="10465" width="9.85546875" style="138" customWidth="1"/>
    <col min="10466" max="10486" width="9.85546875" style="138"/>
    <col min="10487" max="10487" width="36.140625" style="138" customWidth="1"/>
    <col min="10488" max="10488" width="13.42578125" style="138" customWidth="1"/>
    <col min="10489" max="10489" width="12.140625" style="138" customWidth="1"/>
    <col min="10490" max="10490" width="14.7109375" style="138" customWidth="1"/>
    <col min="10491" max="10491" width="11.7109375" style="138" customWidth="1"/>
    <col min="10492" max="10492" width="36.140625" style="138" customWidth="1"/>
    <col min="10493" max="10498" width="9.85546875" style="138" customWidth="1"/>
    <col min="10499" max="10499" width="36.140625" style="138" customWidth="1"/>
    <col min="10500" max="10509" width="8.7109375" style="138" customWidth="1"/>
    <col min="10510" max="10721" width="9.85546875" style="138" customWidth="1"/>
    <col min="10722" max="10742" width="9.85546875" style="138"/>
    <col min="10743" max="10743" width="36.140625" style="138" customWidth="1"/>
    <col min="10744" max="10744" width="13.42578125" style="138" customWidth="1"/>
    <col min="10745" max="10745" width="12.140625" style="138" customWidth="1"/>
    <col min="10746" max="10746" width="14.7109375" style="138" customWidth="1"/>
    <col min="10747" max="10747" width="11.7109375" style="138" customWidth="1"/>
    <col min="10748" max="10748" width="36.140625" style="138" customWidth="1"/>
    <col min="10749" max="10754" width="9.85546875" style="138" customWidth="1"/>
    <col min="10755" max="10755" width="36.140625" style="138" customWidth="1"/>
    <col min="10756" max="10765" width="8.7109375" style="138" customWidth="1"/>
    <col min="10766" max="10977" width="9.85546875" style="138" customWidth="1"/>
    <col min="10978" max="10998" width="9.85546875" style="138"/>
    <col min="10999" max="10999" width="36.140625" style="138" customWidth="1"/>
    <col min="11000" max="11000" width="13.42578125" style="138" customWidth="1"/>
    <col min="11001" max="11001" width="12.140625" style="138" customWidth="1"/>
    <col min="11002" max="11002" width="14.7109375" style="138" customWidth="1"/>
    <col min="11003" max="11003" width="11.7109375" style="138" customWidth="1"/>
    <col min="11004" max="11004" width="36.140625" style="138" customWidth="1"/>
    <col min="11005" max="11010" width="9.85546875" style="138" customWidth="1"/>
    <col min="11011" max="11011" width="36.140625" style="138" customWidth="1"/>
    <col min="11012" max="11021" width="8.7109375" style="138" customWidth="1"/>
    <col min="11022" max="11233" width="9.85546875" style="138" customWidth="1"/>
    <col min="11234" max="11254" width="9.85546875" style="138"/>
    <col min="11255" max="11255" width="36.140625" style="138" customWidth="1"/>
    <col min="11256" max="11256" width="13.42578125" style="138" customWidth="1"/>
    <col min="11257" max="11257" width="12.140625" style="138" customWidth="1"/>
    <col min="11258" max="11258" width="14.7109375" style="138" customWidth="1"/>
    <col min="11259" max="11259" width="11.7109375" style="138" customWidth="1"/>
    <col min="11260" max="11260" width="36.140625" style="138" customWidth="1"/>
    <col min="11261" max="11266" width="9.85546875" style="138" customWidth="1"/>
    <col min="11267" max="11267" width="36.140625" style="138" customWidth="1"/>
    <col min="11268" max="11277" width="8.7109375" style="138" customWidth="1"/>
    <col min="11278" max="11489" width="9.85546875" style="138" customWidth="1"/>
    <col min="11490" max="11510" width="9.85546875" style="138"/>
    <col min="11511" max="11511" width="36.140625" style="138" customWidth="1"/>
    <col min="11512" max="11512" width="13.42578125" style="138" customWidth="1"/>
    <col min="11513" max="11513" width="12.140625" style="138" customWidth="1"/>
    <col min="11514" max="11514" width="14.7109375" style="138" customWidth="1"/>
    <col min="11515" max="11515" width="11.7109375" style="138" customWidth="1"/>
    <col min="11516" max="11516" width="36.140625" style="138" customWidth="1"/>
    <col min="11517" max="11522" width="9.85546875" style="138" customWidth="1"/>
    <col min="11523" max="11523" width="36.140625" style="138" customWidth="1"/>
    <col min="11524" max="11533" width="8.7109375" style="138" customWidth="1"/>
    <col min="11534" max="11745" width="9.85546875" style="138" customWidth="1"/>
    <col min="11746" max="11766" width="9.85546875" style="138"/>
    <col min="11767" max="11767" width="36.140625" style="138" customWidth="1"/>
    <col min="11768" max="11768" width="13.42578125" style="138" customWidth="1"/>
    <col min="11769" max="11769" width="12.140625" style="138" customWidth="1"/>
    <col min="11770" max="11770" width="14.7109375" style="138" customWidth="1"/>
    <col min="11771" max="11771" width="11.7109375" style="138" customWidth="1"/>
    <col min="11772" max="11772" width="36.140625" style="138" customWidth="1"/>
    <col min="11773" max="11778" width="9.85546875" style="138" customWidth="1"/>
    <col min="11779" max="11779" width="36.140625" style="138" customWidth="1"/>
    <col min="11780" max="11789" width="8.7109375" style="138" customWidth="1"/>
    <col min="11790" max="12001" width="9.85546875" style="138" customWidth="1"/>
    <col min="12002" max="12022" width="9.85546875" style="138"/>
    <col min="12023" max="12023" width="36.140625" style="138" customWidth="1"/>
    <col min="12024" max="12024" width="13.42578125" style="138" customWidth="1"/>
    <col min="12025" max="12025" width="12.140625" style="138" customWidth="1"/>
    <col min="12026" max="12026" width="14.7109375" style="138" customWidth="1"/>
    <col min="12027" max="12027" width="11.7109375" style="138" customWidth="1"/>
    <col min="12028" max="12028" width="36.140625" style="138" customWidth="1"/>
    <col min="12029" max="12034" width="9.85546875" style="138" customWidth="1"/>
    <col min="12035" max="12035" width="36.140625" style="138" customWidth="1"/>
    <col min="12036" max="12045" width="8.7109375" style="138" customWidth="1"/>
    <col min="12046" max="12257" width="9.85546875" style="138" customWidth="1"/>
    <col min="12258" max="12278" width="9.85546875" style="138"/>
    <col min="12279" max="12279" width="36.140625" style="138" customWidth="1"/>
    <col min="12280" max="12280" width="13.42578125" style="138" customWidth="1"/>
    <col min="12281" max="12281" width="12.140625" style="138" customWidth="1"/>
    <col min="12282" max="12282" width="14.7109375" style="138" customWidth="1"/>
    <col min="12283" max="12283" width="11.7109375" style="138" customWidth="1"/>
    <col min="12284" max="12284" width="36.140625" style="138" customWidth="1"/>
    <col min="12285" max="12290" width="9.85546875" style="138" customWidth="1"/>
    <col min="12291" max="12291" width="36.140625" style="138" customWidth="1"/>
    <col min="12292" max="12301" width="8.7109375" style="138" customWidth="1"/>
    <col min="12302" max="12513" width="9.85546875" style="138" customWidth="1"/>
    <col min="12514" max="12534" width="9.85546875" style="138"/>
    <col min="12535" max="12535" width="36.140625" style="138" customWidth="1"/>
    <col min="12536" max="12536" width="13.42578125" style="138" customWidth="1"/>
    <col min="12537" max="12537" width="12.140625" style="138" customWidth="1"/>
    <col min="12538" max="12538" width="14.7109375" style="138" customWidth="1"/>
    <col min="12539" max="12539" width="11.7109375" style="138" customWidth="1"/>
    <col min="12540" max="12540" width="36.140625" style="138" customWidth="1"/>
    <col min="12541" max="12546" width="9.85546875" style="138" customWidth="1"/>
    <col min="12547" max="12547" width="36.140625" style="138" customWidth="1"/>
    <col min="12548" max="12557" width="8.7109375" style="138" customWidth="1"/>
    <col min="12558" max="12769" width="9.85546875" style="138" customWidth="1"/>
    <col min="12770" max="12790" width="9.85546875" style="138"/>
    <col min="12791" max="12791" width="36.140625" style="138" customWidth="1"/>
    <col min="12792" max="12792" width="13.42578125" style="138" customWidth="1"/>
    <col min="12793" max="12793" width="12.140625" style="138" customWidth="1"/>
    <col min="12794" max="12794" width="14.7109375" style="138" customWidth="1"/>
    <col min="12795" max="12795" width="11.7109375" style="138" customWidth="1"/>
    <col min="12796" max="12796" width="36.140625" style="138" customWidth="1"/>
    <col min="12797" max="12802" width="9.85546875" style="138" customWidth="1"/>
    <col min="12803" max="12803" width="36.140625" style="138" customWidth="1"/>
    <col min="12804" max="12813" width="8.7109375" style="138" customWidth="1"/>
    <col min="12814" max="13025" width="9.85546875" style="138" customWidth="1"/>
    <col min="13026" max="13046" width="9.85546875" style="138"/>
    <col min="13047" max="13047" width="36.140625" style="138" customWidth="1"/>
    <col min="13048" max="13048" width="13.42578125" style="138" customWidth="1"/>
    <col min="13049" max="13049" width="12.140625" style="138" customWidth="1"/>
    <col min="13050" max="13050" width="14.7109375" style="138" customWidth="1"/>
    <col min="13051" max="13051" width="11.7109375" style="138" customWidth="1"/>
    <col min="13052" max="13052" width="36.140625" style="138" customWidth="1"/>
    <col min="13053" max="13058" width="9.85546875" style="138" customWidth="1"/>
    <col min="13059" max="13059" width="36.140625" style="138" customWidth="1"/>
    <col min="13060" max="13069" width="8.7109375" style="138" customWidth="1"/>
    <col min="13070" max="13281" width="9.85546875" style="138" customWidth="1"/>
    <col min="13282" max="13302" width="9.85546875" style="138"/>
    <col min="13303" max="13303" width="36.140625" style="138" customWidth="1"/>
    <col min="13304" max="13304" width="13.42578125" style="138" customWidth="1"/>
    <col min="13305" max="13305" width="12.140625" style="138" customWidth="1"/>
    <col min="13306" max="13306" width="14.7109375" style="138" customWidth="1"/>
    <col min="13307" max="13307" width="11.7109375" style="138" customWidth="1"/>
    <col min="13308" max="13308" width="36.140625" style="138" customWidth="1"/>
    <col min="13309" max="13314" width="9.85546875" style="138" customWidth="1"/>
    <col min="13315" max="13315" width="36.140625" style="138" customWidth="1"/>
    <col min="13316" max="13325" width="8.7109375" style="138" customWidth="1"/>
    <col min="13326" max="13537" width="9.85546875" style="138" customWidth="1"/>
    <col min="13538" max="13558" width="9.85546875" style="138"/>
    <col min="13559" max="13559" width="36.140625" style="138" customWidth="1"/>
    <col min="13560" max="13560" width="13.42578125" style="138" customWidth="1"/>
    <col min="13561" max="13561" width="12.140625" style="138" customWidth="1"/>
    <col min="13562" max="13562" width="14.7109375" style="138" customWidth="1"/>
    <col min="13563" max="13563" width="11.7109375" style="138" customWidth="1"/>
    <col min="13564" max="13564" width="36.140625" style="138" customWidth="1"/>
    <col min="13565" max="13570" width="9.85546875" style="138" customWidth="1"/>
    <col min="13571" max="13571" width="36.140625" style="138" customWidth="1"/>
    <col min="13572" max="13581" width="8.7109375" style="138" customWidth="1"/>
    <col min="13582" max="13793" width="9.85546875" style="138" customWidth="1"/>
    <col min="13794" max="13814" width="9.85546875" style="138"/>
    <col min="13815" max="13815" width="36.140625" style="138" customWidth="1"/>
    <col min="13816" max="13816" width="13.42578125" style="138" customWidth="1"/>
    <col min="13817" max="13817" width="12.140625" style="138" customWidth="1"/>
    <col min="13818" max="13818" width="14.7109375" style="138" customWidth="1"/>
    <col min="13819" max="13819" width="11.7109375" style="138" customWidth="1"/>
    <col min="13820" max="13820" width="36.140625" style="138" customWidth="1"/>
    <col min="13821" max="13826" width="9.85546875" style="138" customWidth="1"/>
    <col min="13827" max="13827" width="36.140625" style="138" customWidth="1"/>
    <col min="13828" max="13837" width="8.7109375" style="138" customWidth="1"/>
    <col min="13838" max="14049" width="9.85546875" style="138" customWidth="1"/>
    <col min="14050" max="14070" width="9.85546875" style="138"/>
    <col min="14071" max="14071" width="36.140625" style="138" customWidth="1"/>
    <col min="14072" max="14072" width="13.42578125" style="138" customWidth="1"/>
    <col min="14073" max="14073" width="12.140625" style="138" customWidth="1"/>
    <col min="14074" max="14074" width="14.7109375" style="138" customWidth="1"/>
    <col min="14075" max="14075" width="11.7109375" style="138" customWidth="1"/>
    <col min="14076" max="14076" width="36.140625" style="138" customWidth="1"/>
    <col min="14077" max="14082" width="9.85546875" style="138" customWidth="1"/>
    <col min="14083" max="14083" width="36.140625" style="138" customWidth="1"/>
    <col min="14084" max="14093" width="8.7109375" style="138" customWidth="1"/>
    <col min="14094" max="14305" width="9.85546875" style="138" customWidth="1"/>
    <col min="14306" max="14326" width="9.85546875" style="138"/>
    <col min="14327" max="14327" width="36.140625" style="138" customWidth="1"/>
    <col min="14328" max="14328" width="13.42578125" style="138" customWidth="1"/>
    <col min="14329" max="14329" width="12.140625" style="138" customWidth="1"/>
    <col min="14330" max="14330" width="14.7109375" style="138" customWidth="1"/>
    <col min="14331" max="14331" width="11.7109375" style="138" customWidth="1"/>
    <col min="14332" max="14332" width="36.140625" style="138" customWidth="1"/>
    <col min="14333" max="14338" width="9.85546875" style="138" customWidth="1"/>
    <col min="14339" max="14339" width="36.140625" style="138" customWidth="1"/>
    <col min="14340" max="14349" width="8.7109375" style="138" customWidth="1"/>
    <col min="14350" max="14561" width="9.85546875" style="138" customWidth="1"/>
    <col min="14562" max="14582" width="9.85546875" style="138"/>
    <col min="14583" max="14583" width="36.140625" style="138" customWidth="1"/>
    <col min="14584" max="14584" width="13.42578125" style="138" customWidth="1"/>
    <col min="14585" max="14585" width="12.140625" style="138" customWidth="1"/>
    <col min="14586" max="14586" width="14.7109375" style="138" customWidth="1"/>
    <col min="14587" max="14587" width="11.7109375" style="138" customWidth="1"/>
    <col min="14588" max="14588" width="36.140625" style="138" customWidth="1"/>
    <col min="14589" max="14594" width="9.85546875" style="138" customWidth="1"/>
    <col min="14595" max="14595" width="36.140625" style="138" customWidth="1"/>
    <col min="14596" max="14605" width="8.7109375" style="138" customWidth="1"/>
    <col min="14606" max="14817" width="9.85546875" style="138" customWidth="1"/>
    <col min="14818" max="14838" width="9.85546875" style="138"/>
    <col min="14839" max="14839" width="36.140625" style="138" customWidth="1"/>
    <col min="14840" max="14840" width="13.42578125" style="138" customWidth="1"/>
    <col min="14841" max="14841" width="12.140625" style="138" customWidth="1"/>
    <col min="14842" max="14842" width="14.7109375" style="138" customWidth="1"/>
    <col min="14843" max="14843" width="11.7109375" style="138" customWidth="1"/>
    <col min="14844" max="14844" width="36.140625" style="138" customWidth="1"/>
    <col min="14845" max="14850" width="9.85546875" style="138" customWidth="1"/>
    <col min="14851" max="14851" width="36.140625" style="138" customWidth="1"/>
    <col min="14852" max="14861" width="8.7109375" style="138" customWidth="1"/>
    <col min="14862" max="15073" width="9.85546875" style="138" customWidth="1"/>
    <col min="15074" max="15094" width="9.85546875" style="138"/>
    <col min="15095" max="15095" width="36.140625" style="138" customWidth="1"/>
    <col min="15096" max="15096" width="13.42578125" style="138" customWidth="1"/>
    <col min="15097" max="15097" width="12.140625" style="138" customWidth="1"/>
    <col min="15098" max="15098" width="14.7109375" style="138" customWidth="1"/>
    <col min="15099" max="15099" width="11.7109375" style="138" customWidth="1"/>
    <col min="15100" max="15100" width="36.140625" style="138" customWidth="1"/>
    <col min="15101" max="15106" width="9.85546875" style="138" customWidth="1"/>
    <col min="15107" max="15107" width="36.140625" style="138" customWidth="1"/>
    <col min="15108" max="15117" width="8.7109375" style="138" customWidth="1"/>
    <col min="15118" max="15329" width="9.85546875" style="138" customWidth="1"/>
    <col min="15330" max="15350" width="9.85546875" style="138"/>
    <col min="15351" max="15351" width="36.140625" style="138" customWidth="1"/>
    <col min="15352" max="15352" width="13.42578125" style="138" customWidth="1"/>
    <col min="15353" max="15353" width="12.140625" style="138" customWidth="1"/>
    <col min="15354" max="15354" width="14.7109375" style="138" customWidth="1"/>
    <col min="15355" max="15355" width="11.7109375" style="138" customWidth="1"/>
    <col min="15356" max="15356" width="36.140625" style="138" customWidth="1"/>
    <col min="15357" max="15362" width="9.85546875" style="138" customWidth="1"/>
    <col min="15363" max="15363" width="36.140625" style="138" customWidth="1"/>
    <col min="15364" max="15373" width="8.7109375" style="138" customWidth="1"/>
    <col min="15374" max="15585" width="9.85546875" style="138" customWidth="1"/>
    <col min="15586" max="15606" width="9.85546875" style="138"/>
    <col min="15607" max="15607" width="36.140625" style="138" customWidth="1"/>
    <col min="15608" max="15608" width="13.42578125" style="138" customWidth="1"/>
    <col min="15609" max="15609" width="12.140625" style="138" customWidth="1"/>
    <col min="15610" max="15610" width="14.7109375" style="138" customWidth="1"/>
    <col min="15611" max="15611" width="11.7109375" style="138" customWidth="1"/>
    <col min="15612" max="15612" width="36.140625" style="138" customWidth="1"/>
    <col min="15613" max="15618" width="9.85546875" style="138" customWidth="1"/>
    <col min="15619" max="15619" width="36.140625" style="138" customWidth="1"/>
    <col min="15620" max="15629" width="8.7109375" style="138" customWidth="1"/>
    <col min="15630" max="15841" width="9.85546875" style="138" customWidth="1"/>
    <col min="15842" max="15862" width="9.85546875" style="138"/>
    <col min="15863" max="15863" width="36.140625" style="138" customWidth="1"/>
    <col min="15864" max="15864" width="13.42578125" style="138" customWidth="1"/>
    <col min="15865" max="15865" width="12.140625" style="138" customWidth="1"/>
    <col min="15866" max="15866" width="14.7109375" style="138" customWidth="1"/>
    <col min="15867" max="15867" width="11.7109375" style="138" customWidth="1"/>
    <col min="15868" max="15868" width="36.140625" style="138" customWidth="1"/>
    <col min="15869" max="15874" width="9.85546875" style="138" customWidth="1"/>
    <col min="15875" max="15875" width="36.140625" style="138" customWidth="1"/>
    <col min="15876" max="15885" width="8.7109375" style="138" customWidth="1"/>
    <col min="15886" max="16097" width="9.85546875" style="138" customWidth="1"/>
    <col min="16098" max="16118" width="9.85546875" style="138"/>
    <col min="16119" max="16119" width="36.140625" style="138" customWidth="1"/>
    <col min="16120" max="16120" width="13.42578125" style="138" customWidth="1"/>
    <col min="16121" max="16121" width="12.140625" style="138" customWidth="1"/>
    <col min="16122" max="16122" width="14.7109375" style="138" customWidth="1"/>
    <col min="16123" max="16123" width="11.7109375" style="138" customWidth="1"/>
    <col min="16124" max="16124" width="36.140625" style="138" customWidth="1"/>
    <col min="16125" max="16130" width="9.85546875" style="138" customWidth="1"/>
    <col min="16131" max="16131" width="36.140625" style="138" customWidth="1"/>
    <col min="16132" max="16141" width="8.7109375" style="138" customWidth="1"/>
    <col min="16142" max="16353" width="9.85546875" style="138" customWidth="1"/>
    <col min="16354" max="16384" width="9.85546875" style="138"/>
  </cols>
  <sheetData>
    <row r="1" spans="1:6" ht="24.75" customHeight="1">
      <c r="A1" s="86" t="s">
        <v>0</v>
      </c>
      <c r="B1" s="136"/>
      <c r="C1" s="136"/>
      <c r="F1" s="139" t="s">
        <v>1</v>
      </c>
    </row>
    <row r="2" spans="1:6" ht="18.95" customHeight="1">
      <c r="D2" s="138"/>
    </row>
    <row r="3" spans="1:6" s="140" customFormat="1" ht="18.95" customHeight="1">
      <c r="A3" s="791" t="s">
        <v>675</v>
      </c>
      <c r="B3" s="792"/>
      <c r="C3" s="792"/>
      <c r="D3" s="793"/>
      <c r="E3" s="794"/>
      <c r="F3" s="795" t="s">
        <v>674</v>
      </c>
    </row>
    <row r="4" spans="1:6" ht="18.95" customHeight="1">
      <c r="A4" s="796" t="s">
        <v>246</v>
      </c>
      <c r="B4" s="797"/>
      <c r="C4" s="797"/>
      <c r="D4" s="793"/>
      <c r="E4" s="798"/>
      <c r="F4" s="799" t="s">
        <v>247</v>
      </c>
    </row>
    <row r="5" spans="1:6" ht="18.95" customHeight="1">
      <c r="A5" s="800" t="s">
        <v>248</v>
      </c>
      <c r="B5" s="797"/>
      <c r="C5" s="797"/>
      <c r="D5" s="793"/>
      <c r="E5" s="798"/>
      <c r="F5" s="801"/>
    </row>
    <row r="6" spans="1:6" ht="18.95" customHeight="1">
      <c r="A6" s="796"/>
      <c r="B6" s="797"/>
      <c r="C6" s="797"/>
      <c r="D6" s="793"/>
      <c r="E6" s="798"/>
      <c r="F6" s="799"/>
    </row>
    <row r="7" spans="1:6" ht="12.95" customHeight="1">
      <c r="A7" s="276" t="s">
        <v>869</v>
      </c>
      <c r="B7" s="142" t="s">
        <v>249</v>
      </c>
      <c r="C7" s="142" t="s">
        <v>250</v>
      </c>
      <c r="D7" s="142" t="s">
        <v>251</v>
      </c>
      <c r="E7" s="142" t="s">
        <v>252</v>
      </c>
      <c r="F7" s="914" t="s">
        <v>872</v>
      </c>
    </row>
    <row r="8" spans="1:6" ht="12.95" customHeight="1">
      <c r="A8" s="143"/>
      <c r="B8" s="142" t="s">
        <v>253</v>
      </c>
      <c r="C8" s="142" t="s">
        <v>254</v>
      </c>
      <c r="D8" s="142" t="s">
        <v>255</v>
      </c>
      <c r="E8" s="144" t="s">
        <v>256</v>
      </c>
      <c r="F8" s="145"/>
    </row>
    <row r="9" spans="1:6" ht="12.95" customHeight="1">
      <c r="A9" s="143"/>
      <c r="B9" s="98" t="s">
        <v>257</v>
      </c>
      <c r="C9" s="146" t="s">
        <v>258</v>
      </c>
      <c r="D9" s="710" t="s">
        <v>259</v>
      </c>
      <c r="E9" s="144" t="s">
        <v>260</v>
      </c>
      <c r="F9" s="147"/>
    </row>
    <row r="10" spans="1:6" ht="12.95" customHeight="1">
      <c r="A10" s="143"/>
      <c r="B10" s="144" t="s">
        <v>261</v>
      </c>
      <c r="C10" s="144" t="s">
        <v>262</v>
      </c>
      <c r="D10" s="710" t="s">
        <v>263</v>
      </c>
      <c r="E10" s="144" t="s">
        <v>264</v>
      </c>
      <c r="F10" s="147"/>
    </row>
    <row r="11" spans="1:6" ht="12.95" customHeight="1">
      <c r="A11" s="143"/>
      <c r="B11" s="144"/>
      <c r="C11" s="148" t="s">
        <v>265</v>
      </c>
      <c r="D11" s="710"/>
      <c r="E11" s="144" t="s">
        <v>266</v>
      </c>
      <c r="F11" s="147"/>
    </row>
    <row r="12" spans="1:6" ht="8.1" customHeight="1">
      <c r="A12" s="143"/>
      <c r="B12" s="145"/>
      <c r="C12" s="142"/>
      <c r="D12" s="142"/>
      <c r="E12" s="149"/>
      <c r="F12" s="147"/>
    </row>
    <row r="13" spans="1:6" ht="18" customHeight="1">
      <c r="A13" s="21" t="s">
        <v>18</v>
      </c>
      <c r="B13" s="619">
        <v>1</v>
      </c>
      <c r="C13" s="619">
        <v>51.3</v>
      </c>
      <c r="D13" s="619">
        <v>3.6</v>
      </c>
      <c r="E13" s="619">
        <v>77.8</v>
      </c>
      <c r="F13" s="150" t="s">
        <v>19</v>
      </c>
    </row>
    <row r="14" spans="1:6" ht="18" customHeight="1">
      <c r="A14" s="929" t="s">
        <v>20</v>
      </c>
      <c r="B14" s="936">
        <v>2.9</v>
      </c>
      <c r="C14" s="936">
        <v>51</v>
      </c>
      <c r="D14" s="936">
        <v>3.8</v>
      </c>
      <c r="E14" s="936">
        <v>56.8</v>
      </c>
      <c r="F14" s="937" t="s">
        <v>21</v>
      </c>
    </row>
    <row r="15" spans="1:6" ht="18" customHeight="1">
      <c r="A15" s="929" t="s">
        <v>22</v>
      </c>
      <c r="B15" s="936">
        <v>2.2000000000000002</v>
      </c>
      <c r="C15" s="936">
        <v>65.599999999999994</v>
      </c>
      <c r="D15" s="936">
        <v>3.3</v>
      </c>
      <c r="E15" s="936">
        <v>60.3</v>
      </c>
      <c r="F15" s="937" t="s">
        <v>23</v>
      </c>
    </row>
    <row r="16" spans="1:6" ht="18" customHeight="1">
      <c r="A16" s="938" t="s">
        <v>26</v>
      </c>
      <c r="B16" s="936">
        <v>2.9</v>
      </c>
      <c r="C16" s="936">
        <v>65.3</v>
      </c>
      <c r="D16" s="936">
        <v>1.8</v>
      </c>
      <c r="E16" s="936">
        <v>38.5</v>
      </c>
      <c r="F16" s="937" t="s">
        <v>27</v>
      </c>
    </row>
    <row r="17" spans="1:43" s="117" customFormat="1" ht="18" customHeight="1">
      <c r="A17" s="938" t="s">
        <v>34</v>
      </c>
      <c r="B17" s="936">
        <v>3</v>
      </c>
      <c r="C17" s="936">
        <v>57</v>
      </c>
      <c r="D17" s="936">
        <v>3.1</v>
      </c>
      <c r="E17" s="936">
        <v>50.6</v>
      </c>
      <c r="F17" s="937" t="s">
        <v>35</v>
      </c>
    </row>
    <row r="18" spans="1:43" ht="18" customHeight="1">
      <c r="A18" s="938" t="s">
        <v>28</v>
      </c>
      <c r="B18" s="936">
        <v>2.9</v>
      </c>
      <c r="C18" s="936">
        <v>62.1</v>
      </c>
      <c r="D18" s="936">
        <v>3</v>
      </c>
      <c r="E18" s="936">
        <v>51.4</v>
      </c>
      <c r="F18" s="937" t="s">
        <v>29</v>
      </c>
    </row>
    <row r="19" spans="1:43" ht="18" customHeight="1">
      <c r="A19" s="938" t="s">
        <v>30</v>
      </c>
      <c r="B19" s="936" t="s">
        <v>221</v>
      </c>
      <c r="C19" s="936">
        <v>50.7</v>
      </c>
      <c r="D19" s="936">
        <v>3.3</v>
      </c>
      <c r="E19" s="936">
        <v>104</v>
      </c>
      <c r="F19" s="937" t="s">
        <v>31</v>
      </c>
      <c r="AQ19" s="152"/>
    </row>
    <row r="20" spans="1:43" ht="18" customHeight="1">
      <c r="A20" s="938" t="s">
        <v>32</v>
      </c>
      <c r="B20" s="936">
        <v>1.1000000000000001</v>
      </c>
      <c r="C20" s="936">
        <v>40.799999999999997</v>
      </c>
      <c r="D20" s="936">
        <v>6.2</v>
      </c>
      <c r="E20" s="936">
        <v>84.6</v>
      </c>
      <c r="F20" s="937" t="s">
        <v>33</v>
      </c>
    </row>
    <row r="21" spans="1:43" ht="18" customHeight="1">
      <c r="A21" s="933" t="s">
        <v>36</v>
      </c>
      <c r="B21" s="939">
        <v>5.8</v>
      </c>
      <c r="C21" s="939">
        <v>33.5</v>
      </c>
      <c r="D21" s="939">
        <v>4.2</v>
      </c>
      <c r="E21" s="939">
        <v>42</v>
      </c>
      <c r="F21" s="935" t="s">
        <v>37</v>
      </c>
    </row>
    <row r="22" spans="1:43" s="117" customFormat="1" ht="18" customHeight="1">
      <c r="A22" s="929" t="s">
        <v>38</v>
      </c>
      <c r="B22" s="936">
        <v>6.7</v>
      </c>
      <c r="C22" s="936">
        <v>37.4</v>
      </c>
      <c r="D22" s="936">
        <v>2.2999999999999998</v>
      </c>
      <c r="E22" s="936">
        <v>25.7</v>
      </c>
      <c r="F22" s="940" t="s">
        <v>39</v>
      </c>
    </row>
    <row r="23" spans="1:43" ht="18" customHeight="1">
      <c r="A23" s="929" t="s">
        <v>40</v>
      </c>
      <c r="B23" s="936">
        <v>25.4</v>
      </c>
      <c r="C23" s="936">
        <v>12.5</v>
      </c>
      <c r="D23" s="936">
        <v>1.9</v>
      </c>
      <c r="E23" s="936">
        <v>7</v>
      </c>
      <c r="F23" s="940" t="s">
        <v>41</v>
      </c>
    </row>
    <row r="24" spans="1:43" ht="18" customHeight="1">
      <c r="A24" s="25" t="s">
        <v>42</v>
      </c>
      <c r="B24" s="936">
        <v>35.4</v>
      </c>
      <c r="C24" s="936">
        <v>8.3000000000000007</v>
      </c>
      <c r="D24" s="160">
        <v>5.7</v>
      </c>
      <c r="E24" s="160">
        <v>13.8</v>
      </c>
      <c r="F24" s="62" t="s">
        <v>43</v>
      </c>
    </row>
    <row r="25" spans="1:43" ht="18" customHeight="1">
      <c r="A25" s="25" t="s">
        <v>44</v>
      </c>
      <c r="B25" s="160">
        <v>2.2000000000000002</v>
      </c>
      <c r="C25" s="160">
        <v>82.1</v>
      </c>
      <c r="D25" s="160">
        <v>2.2000000000000002</v>
      </c>
      <c r="E25" s="160">
        <v>50.7</v>
      </c>
      <c r="F25" s="151" t="s">
        <v>45</v>
      </c>
    </row>
    <row r="26" spans="1:43" ht="18" customHeight="1">
      <c r="A26" s="25" t="s">
        <v>46</v>
      </c>
      <c r="B26" s="160">
        <v>17.600000000000001</v>
      </c>
      <c r="C26" s="160">
        <v>17.399999999999999</v>
      </c>
      <c r="D26" s="160">
        <v>3</v>
      </c>
      <c r="E26" s="160">
        <v>14.3</v>
      </c>
      <c r="F26" s="62" t="s">
        <v>47</v>
      </c>
    </row>
    <row r="27" spans="1:43" s="117" customFormat="1" ht="18" customHeight="1">
      <c r="A27" s="25" t="s">
        <v>48</v>
      </c>
      <c r="B27" s="160">
        <v>4.7</v>
      </c>
      <c r="C27" s="160">
        <v>45.5</v>
      </c>
      <c r="D27" s="160">
        <v>3.3</v>
      </c>
      <c r="E27" s="160">
        <v>40.9</v>
      </c>
      <c r="F27" s="62" t="s">
        <v>49</v>
      </c>
    </row>
    <row r="28" spans="1:43" ht="18" customHeight="1">
      <c r="A28" s="25" t="s">
        <v>50</v>
      </c>
      <c r="B28" s="160">
        <v>4.0999999999999996</v>
      </c>
      <c r="C28" s="160">
        <v>31.2</v>
      </c>
      <c r="D28" s="160">
        <v>5.8</v>
      </c>
      <c r="E28" s="160">
        <v>58.5</v>
      </c>
      <c r="F28" s="62" t="s">
        <v>51</v>
      </c>
    </row>
    <row r="29" spans="1:43" ht="18" customHeight="1">
      <c r="A29" s="25" t="s">
        <v>52</v>
      </c>
      <c r="B29" s="160">
        <v>6</v>
      </c>
      <c r="C29" s="160">
        <v>43.7</v>
      </c>
      <c r="D29" s="160">
        <v>2.4</v>
      </c>
      <c r="E29" s="160">
        <v>28.5</v>
      </c>
      <c r="F29" s="62" t="s">
        <v>53</v>
      </c>
    </row>
    <row r="30" spans="1:43" s="136" customFormat="1" ht="18" customHeight="1">
      <c r="A30" s="21" t="s">
        <v>54</v>
      </c>
      <c r="B30" s="619">
        <v>2.8</v>
      </c>
      <c r="C30" s="619">
        <v>54.1</v>
      </c>
      <c r="D30" s="619">
        <v>3.7</v>
      </c>
      <c r="E30" s="619">
        <v>57.4</v>
      </c>
      <c r="F30" s="150" t="s">
        <v>55</v>
      </c>
    </row>
    <row r="31" spans="1:43" ht="18" customHeight="1">
      <c r="A31" s="30" t="s">
        <v>56</v>
      </c>
      <c r="B31" s="160">
        <v>2.6</v>
      </c>
      <c r="C31" s="160">
        <v>53.2</v>
      </c>
      <c r="D31" s="160">
        <v>4</v>
      </c>
      <c r="E31" s="160">
        <v>61.3</v>
      </c>
      <c r="F31" s="151" t="s">
        <v>57</v>
      </c>
    </row>
    <row r="32" spans="1:43" ht="18" customHeight="1">
      <c r="A32" s="31" t="s">
        <v>58</v>
      </c>
      <c r="B32" s="160">
        <v>0.9</v>
      </c>
      <c r="C32" s="160">
        <v>123.7</v>
      </c>
      <c r="D32" s="160">
        <v>1.7</v>
      </c>
      <c r="E32" s="160">
        <v>65.2</v>
      </c>
      <c r="F32" s="151" t="s">
        <v>59</v>
      </c>
    </row>
    <row r="33" spans="1:6" ht="18" customHeight="1">
      <c r="A33" s="30" t="s">
        <v>60</v>
      </c>
      <c r="B33" s="160">
        <v>4.9000000000000004</v>
      </c>
      <c r="C33" s="160">
        <v>46.3</v>
      </c>
      <c r="D33" s="160">
        <v>3</v>
      </c>
      <c r="E33" s="160">
        <v>37.6</v>
      </c>
      <c r="F33" s="151" t="s">
        <v>61</v>
      </c>
    </row>
    <row r="34" spans="1:6" ht="18" customHeight="1">
      <c r="A34" s="25" t="s">
        <v>62</v>
      </c>
      <c r="B34" s="160">
        <v>3.2</v>
      </c>
      <c r="C34" s="160">
        <v>41.8</v>
      </c>
      <c r="D34" s="160">
        <v>5.0999999999999996</v>
      </c>
      <c r="E34" s="160">
        <v>61.1</v>
      </c>
      <c r="F34" s="151" t="s">
        <v>63</v>
      </c>
    </row>
    <row r="35" spans="1:6" ht="18" customHeight="1">
      <c r="A35" s="31" t="s">
        <v>64</v>
      </c>
      <c r="B35" s="160">
        <v>1.4</v>
      </c>
      <c r="C35" s="160">
        <v>155.4</v>
      </c>
      <c r="D35" s="160">
        <v>0.9</v>
      </c>
      <c r="E35" s="160">
        <v>39.4</v>
      </c>
      <c r="F35" s="151" t="s">
        <v>797</v>
      </c>
    </row>
    <row r="36" spans="1:6" ht="18" customHeight="1">
      <c r="A36" s="25" t="s">
        <v>65</v>
      </c>
      <c r="B36" s="160">
        <v>7.2</v>
      </c>
      <c r="C36" s="160">
        <v>36.5</v>
      </c>
      <c r="D36" s="160">
        <v>2.8</v>
      </c>
      <c r="E36" s="160">
        <v>27.9</v>
      </c>
      <c r="F36" s="151" t="s">
        <v>66</v>
      </c>
    </row>
    <row r="37" spans="1:6" ht="18" customHeight="1">
      <c r="A37" s="25" t="s">
        <v>67</v>
      </c>
      <c r="B37" s="160">
        <v>2.6</v>
      </c>
      <c r="C37" s="160">
        <v>89.5</v>
      </c>
      <c r="D37" s="160">
        <v>1.5</v>
      </c>
      <c r="E37" s="160">
        <v>37</v>
      </c>
      <c r="F37" s="151" t="s">
        <v>68</v>
      </c>
    </row>
    <row r="38" spans="1:6" ht="18" customHeight="1">
      <c r="A38" s="25" t="s">
        <v>69</v>
      </c>
      <c r="B38" s="160">
        <v>2.8</v>
      </c>
      <c r="C38" s="160">
        <v>59.8</v>
      </c>
      <c r="D38" s="160">
        <v>3.3</v>
      </c>
      <c r="E38" s="160">
        <v>54</v>
      </c>
      <c r="F38" s="151" t="s">
        <v>70</v>
      </c>
    </row>
    <row r="39" spans="1:6" s="117" customFormat="1" ht="18" customHeight="1">
      <c r="A39" s="32" t="s">
        <v>73</v>
      </c>
      <c r="B39" s="619">
        <v>2.8</v>
      </c>
      <c r="C39" s="619">
        <v>49.1</v>
      </c>
      <c r="D39" s="619">
        <v>4</v>
      </c>
      <c r="E39" s="619">
        <v>59.1</v>
      </c>
      <c r="F39" s="150" t="s">
        <v>74</v>
      </c>
    </row>
    <row r="40" spans="1:6" ht="18" customHeight="1">
      <c r="A40" s="30" t="s">
        <v>75</v>
      </c>
      <c r="B40" s="160">
        <v>2.7</v>
      </c>
      <c r="C40" s="160">
        <v>55.5</v>
      </c>
      <c r="D40" s="160">
        <v>3.2</v>
      </c>
      <c r="E40" s="160">
        <v>54.6</v>
      </c>
      <c r="F40" s="62" t="s">
        <v>76</v>
      </c>
    </row>
    <row r="41" spans="1:6" ht="18" customHeight="1">
      <c r="A41" s="30" t="s">
        <v>77</v>
      </c>
      <c r="B41" s="160">
        <v>3.8</v>
      </c>
      <c r="C41" s="160">
        <v>43.4</v>
      </c>
      <c r="D41" s="160">
        <v>2.6</v>
      </c>
      <c r="E41" s="160">
        <v>41</v>
      </c>
      <c r="F41" s="151" t="s">
        <v>78</v>
      </c>
    </row>
    <row r="42" spans="1:6" ht="18" customHeight="1">
      <c r="A42" s="30" t="s">
        <v>79</v>
      </c>
      <c r="B42" s="160">
        <v>2.5</v>
      </c>
      <c r="C42" s="160">
        <v>48.9</v>
      </c>
      <c r="D42" s="160">
        <v>4.4000000000000004</v>
      </c>
      <c r="E42" s="160">
        <v>64.3</v>
      </c>
      <c r="F42" s="151" t="s">
        <v>80</v>
      </c>
    </row>
    <row r="43" spans="1:6" ht="18" customHeight="1">
      <c r="A43" s="30" t="s">
        <v>81</v>
      </c>
      <c r="B43" s="160">
        <v>3.8</v>
      </c>
      <c r="C43" s="160">
        <v>43.6</v>
      </c>
      <c r="D43" s="160">
        <v>4.5999999999999996</v>
      </c>
      <c r="E43" s="160">
        <v>55.1</v>
      </c>
      <c r="F43" s="151" t="s">
        <v>82</v>
      </c>
    </row>
    <row r="44" spans="1:6" s="117" customFormat="1" ht="18" customHeight="1">
      <c r="A44" s="30" t="s">
        <v>83</v>
      </c>
      <c r="B44" s="160">
        <v>2.6</v>
      </c>
      <c r="C44" s="160">
        <v>60.9</v>
      </c>
      <c r="D44" s="160">
        <v>1.8</v>
      </c>
      <c r="E44" s="160">
        <v>40.6</v>
      </c>
      <c r="F44" s="62" t="s">
        <v>84</v>
      </c>
    </row>
    <row r="45" spans="1:6" s="117" customFormat="1" ht="18" customHeight="1">
      <c r="A45" s="30" t="s">
        <v>85</v>
      </c>
      <c r="B45" s="160">
        <v>2.2999999999999998</v>
      </c>
      <c r="C45" s="160">
        <v>57.5</v>
      </c>
      <c r="D45" s="160">
        <v>3</v>
      </c>
      <c r="E45" s="160">
        <v>56.5</v>
      </c>
      <c r="F45" s="62" t="s">
        <v>86</v>
      </c>
    </row>
    <row r="46" spans="1:6" s="117" customFormat="1" ht="18" customHeight="1">
      <c r="A46" s="30" t="s">
        <v>87</v>
      </c>
      <c r="B46" s="160">
        <v>7.7</v>
      </c>
      <c r="C46" s="160">
        <v>32.4</v>
      </c>
      <c r="D46" s="160">
        <v>3.4</v>
      </c>
      <c r="E46" s="160">
        <v>30.8</v>
      </c>
      <c r="F46" s="151" t="s">
        <v>88</v>
      </c>
    </row>
    <row r="47" spans="1:6" ht="18" customHeight="1">
      <c r="A47" s="33" t="s">
        <v>89</v>
      </c>
      <c r="B47" s="619">
        <v>2.6</v>
      </c>
      <c r="C47" s="619">
        <v>66.900000000000006</v>
      </c>
      <c r="D47" s="619">
        <v>2.6</v>
      </c>
      <c r="E47" s="619">
        <v>49.4</v>
      </c>
      <c r="F47" s="150" t="s">
        <v>90</v>
      </c>
    </row>
    <row r="48" spans="1:6" s="117" customFormat="1" ht="18" customHeight="1">
      <c r="A48" s="25" t="s">
        <v>91</v>
      </c>
      <c r="B48" s="160">
        <v>0.7</v>
      </c>
      <c r="C48" s="160">
        <v>277.10000000000002</v>
      </c>
      <c r="D48" s="160">
        <v>0.6</v>
      </c>
      <c r="E48" s="160">
        <v>49.2</v>
      </c>
      <c r="F48" s="151" t="s">
        <v>92</v>
      </c>
    </row>
    <row r="49" spans="1:6" ht="18" customHeight="1">
      <c r="A49" s="30" t="s">
        <v>93</v>
      </c>
      <c r="B49" s="160">
        <v>3.4</v>
      </c>
      <c r="C49" s="160">
        <v>53.7</v>
      </c>
      <c r="D49" s="160">
        <v>3.3</v>
      </c>
      <c r="E49" s="160">
        <v>49</v>
      </c>
      <c r="F49" s="151" t="s">
        <v>94</v>
      </c>
    </row>
    <row r="50" spans="1:6" s="117" customFormat="1" ht="18" customHeight="1">
      <c r="A50" s="30" t="s">
        <v>95</v>
      </c>
      <c r="B50" s="160">
        <v>1.6</v>
      </c>
      <c r="C50" s="160">
        <v>82.5</v>
      </c>
      <c r="D50" s="160">
        <v>2.1</v>
      </c>
      <c r="E50" s="160">
        <v>57.5</v>
      </c>
      <c r="F50" s="151" t="s">
        <v>96</v>
      </c>
    </row>
    <row r="51" spans="1:6" s="117" customFormat="1" ht="18" customHeight="1">
      <c r="A51" s="30" t="s">
        <v>97</v>
      </c>
      <c r="B51" s="160">
        <v>2.5</v>
      </c>
      <c r="C51" s="160">
        <v>50.3</v>
      </c>
      <c r="D51" s="160">
        <v>4.5999999999999996</v>
      </c>
      <c r="E51" s="160">
        <v>65.400000000000006</v>
      </c>
      <c r="F51" s="151" t="s">
        <v>98</v>
      </c>
    </row>
    <row r="52" spans="1:6" ht="18" customHeight="1">
      <c r="A52" s="30" t="s">
        <v>99</v>
      </c>
      <c r="B52" s="160">
        <v>8</v>
      </c>
      <c r="C52" s="160">
        <v>25.1</v>
      </c>
      <c r="D52" s="160">
        <v>4.5999999999999996</v>
      </c>
      <c r="E52" s="160">
        <v>36.4</v>
      </c>
      <c r="F52" s="62" t="s">
        <v>100</v>
      </c>
    </row>
    <row r="53" spans="1:6" s="117" customFormat="1" ht="12.95" customHeight="1"/>
    <row r="54" spans="1:6" s="117" customFormat="1" ht="12.95" customHeight="1"/>
    <row r="55" spans="1:6" ht="12.95" customHeight="1">
      <c r="A55" s="117"/>
    </row>
    <row r="56" spans="1:6" s="117" customFormat="1" ht="12.95" customHeight="1">
      <c r="A56" s="153"/>
    </row>
    <row r="57" spans="1:6" ht="12.95" customHeight="1">
      <c r="A57" s="117"/>
    </row>
    <row r="58" spans="1:6" ht="12.95" customHeight="1">
      <c r="A58" s="154"/>
    </row>
    <row r="59" spans="1:6" ht="12.95" customHeight="1">
      <c r="A59" s="117"/>
    </row>
    <row r="60" spans="1:6" ht="12.95" customHeight="1">
      <c r="A60" s="117"/>
    </row>
    <row r="61" spans="1:6" ht="12.95" customHeight="1">
      <c r="A61" s="155"/>
    </row>
    <row r="62" spans="1:6" ht="12.95" customHeight="1">
      <c r="A62" s="117"/>
    </row>
    <row r="63" spans="1:6" ht="12.95" customHeight="1">
      <c r="A63" s="117"/>
    </row>
    <row r="64" spans="1:6" ht="12.95" customHeight="1">
      <c r="A64" s="155"/>
    </row>
    <row r="65" spans="1:6" ht="12.95" customHeight="1">
      <c r="A65" s="117"/>
    </row>
    <row r="66" spans="1:6" ht="18" customHeight="1">
      <c r="A66" s="86" t="s">
        <v>0</v>
      </c>
      <c r="B66" s="156"/>
      <c r="C66" s="157"/>
      <c r="D66" s="157"/>
      <c r="E66" s="157"/>
      <c r="F66" s="139" t="s">
        <v>1</v>
      </c>
    </row>
    <row r="67" spans="1:6" ht="18" customHeight="1">
      <c r="B67" s="157"/>
      <c r="C67" s="157"/>
      <c r="D67" s="157"/>
      <c r="E67" s="157"/>
    </row>
    <row r="68" spans="1:6" ht="18" customHeight="1">
      <c r="A68" s="791" t="s">
        <v>675</v>
      </c>
      <c r="B68" s="802"/>
      <c r="C68" s="803"/>
      <c r="D68" s="803"/>
      <c r="E68" s="794"/>
      <c r="F68" s="795" t="s">
        <v>676</v>
      </c>
    </row>
    <row r="69" spans="1:6" ht="20.25">
      <c r="A69" s="796" t="s">
        <v>267</v>
      </c>
      <c r="B69" s="804"/>
      <c r="C69" s="805"/>
      <c r="D69" s="805"/>
      <c r="E69" s="805"/>
      <c r="F69" s="885" t="s">
        <v>813</v>
      </c>
    </row>
    <row r="70" spans="1:6" ht="18" customHeight="1">
      <c r="A70" s="800" t="s">
        <v>814</v>
      </c>
      <c r="B70" s="806"/>
      <c r="C70" s="805"/>
      <c r="D70" s="805"/>
      <c r="E70" s="805"/>
      <c r="F70" s="807"/>
    </row>
    <row r="71" spans="1:6" ht="18" customHeight="1">
      <c r="A71" s="141"/>
      <c r="B71" s="158"/>
      <c r="C71" s="157"/>
      <c r="D71" s="157"/>
      <c r="E71" s="157"/>
      <c r="F71" s="137"/>
    </row>
    <row r="72" spans="1:6" ht="18" customHeight="1">
      <c r="A72" s="276" t="s">
        <v>869</v>
      </c>
      <c r="B72" s="142" t="s">
        <v>249</v>
      </c>
      <c r="C72" s="142" t="s">
        <v>250</v>
      </c>
      <c r="D72" s="142" t="s">
        <v>251</v>
      </c>
      <c r="E72" s="142" t="s">
        <v>252</v>
      </c>
      <c r="F72" s="914" t="s">
        <v>872</v>
      </c>
    </row>
    <row r="73" spans="1:6" ht="18" customHeight="1">
      <c r="A73" s="143"/>
      <c r="B73" s="142" t="s">
        <v>253</v>
      </c>
      <c r="C73" s="142" t="s">
        <v>254</v>
      </c>
      <c r="D73" s="142" t="s">
        <v>255</v>
      </c>
      <c r="E73" s="144" t="s">
        <v>256</v>
      </c>
      <c r="F73" s="145"/>
    </row>
    <row r="74" spans="1:6" ht="18" customHeight="1">
      <c r="A74" s="143"/>
      <c r="B74" s="98" t="s">
        <v>257</v>
      </c>
      <c r="C74" s="146" t="s">
        <v>258</v>
      </c>
      <c r="D74" s="710" t="s">
        <v>259</v>
      </c>
      <c r="E74" s="144" t="s">
        <v>260</v>
      </c>
      <c r="F74" s="147"/>
    </row>
    <row r="75" spans="1:6" ht="18" customHeight="1">
      <c r="A75" s="143"/>
      <c r="B75" s="144" t="s">
        <v>261</v>
      </c>
      <c r="C75" s="144" t="s">
        <v>262</v>
      </c>
      <c r="D75" s="710" t="s">
        <v>263</v>
      </c>
      <c r="E75" s="144" t="s">
        <v>264</v>
      </c>
      <c r="F75" s="147"/>
    </row>
    <row r="76" spans="1:6" ht="15.75" customHeight="1">
      <c r="A76" s="143"/>
      <c r="B76" s="144"/>
      <c r="C76" s="148" t="s">
        <v>268</v>
      </c>
      <c r="D76" s="710"/>
      <c r="E76" s="144" t="s">
        <v>266</v>
      </c>
      <c r="F76" s="147"/>
    </row>
    <row r="77" spans="1:6" ht="15.75" customHeight="1">
      <c r="A77" s="32" t="s">
        <v>101</v>
      </c>
      <c r="B77" s="619">
        <v>2.4</v>
      </c>
      <c r="C77" s="619">
        <v>65</v>
      </c>
      <c r="D77" s="619">
        <v>2.9</v>
      </c>
      <c r="E77" s="619">
        <v>55</v>
      </c>
      <c r="F77" s="56" t="s">
        <v>102</v>
      </c>
    </row>
    <row r="78" spans="1:6" ht="15.75" customHeight="1">
      <c r="A78" s="761" t="s">
        <v>114</v>
      </c>
      <c r="B78" s="160">
        <v>3.8</v>
      </c>
      <c r="C78" s="160">
        <v>53.5</v>
      </c>
      <c r="D78" s="160">
        <v>3.1</v>
      </c>
      <c r="E78" s="160">
        <v>45</v>
      </c>
      <c r="F78" s="808" t="s">
        <v>115</v>
      </c>
    </row>
    <row r="79" spans="1:6" ht="15.75" customHeight="1">
      <c r="A79" s="761" t="s">
        <v>110</v>
      </c>
      <c r="B79" s="160">
        <v>16.100000000000001</v>
      </c>
      <c r="C79" s="160">
        <v>15.7</v>
      </c>
      <c r="D79" s="160">
        <v>4.3</v>
      </c>
      <c r="E79" s="160">
        <v>21.2</v>
      </c>
      <c r="F79" s="762" t="s">
        <v>111</v>
      </c>
    </row>
    <row r="80" spans="1:6" ht="15.75" customHeight="1">
      <c r="A80" s="761" t="s">
        <v>222</v>
      </c>
      <c r="B80" s="936">
        <v>17.600000000000001</v>
      </c>
      <c r="C80" s="936">
        <v>8.9</v>
      </c>
      <c r="D80" s="160">
        <v>9</v>
      </c>
      <c r="E80" s="160">
        <v>33.700000000000003</v>
      </c>
      <c r="F80" s="762" t="s">
        <v>223</v>
      </c>
    </row>
    <row r="81" spans="1:6" ht="15.75" customHeight="1">
      <c r="A81" s="761" t="s">
        <v>118</v>
      </c>
      <c r="B81" s="936">
        <v>3.2</v>
      </c>
      <c r="C81" s="936">
        <v>54.5</v>
      </c>
      <c r="D81" s="160">
        <v>3.5</v>
      </c>
      <c r="E81" s="160">
        <v>52.4</v>
      </c>
      <c r="F81" s="762" t="s">
        <v>119</v>
      </c>
    </row>
    <row r="82" spans="1:6" ht="15.75" customHeight="1">
      <c r="A82" s="761" t="s">
        <v>103</v>
      </c>
      <c r="B82" s="936">
        <v>4.5</v>
      </c>
      <c r="C82" s="936">
        <v>49.3</v>
      </c>
      <c r="D82" s="160">
        <v>2.9</v>
      </c>
      <c r="E82" s="160">
        <v>39.700000000000003</v>
      </c>
      <c r="F82" s="762" t="s">
        <v>104</v>
      </c>
    </row>
    <row r="83" spans="1:6" ht="15.75" customHeight="1">
      <c r="A83" s="761" t="s">
        <v>105</v>
      </c>
      <c r="B83" s="936">
        <v>21.8</v>
      </c>
      <c r="C83" s="936">
        <v>10.7</v>
      </c>
      <c r="D83" s="160">
        <v>12.4</v>
      </c>
      <c r="E83" s="160">
        <v>36.4</v>
      </c>
      <c r="F83" s="762" t="s">
        <v>106</v>
      </c>
    </row>
    <row r="84" spans="1:6" ht="15.75" customHeight="1">
      <c r="A84" s="761" t="s">
        <v>107</v>
      </c>
      <c r="B84" s="160">
        <v>1.1000000000000001</v>
      </c>
      <c r="C84" s="160">
        <v>104.9</v>
      </c>
      <c r="D84" s="160">
        <v>2.2000000000000002</v>
      </c>
      <c r="E84" s="160">
        <v>66</v>
      </c>
      <c r="F84" s="763" t="s">
        <v>108</v>
      </c>
    </row>
    <row r="85" spans="1:6" ht="15.75" customHeight="1">
      <c r="A85" s="761" t="s">
        <v>121</v>
      </c>
      <c r="B85" s="160">
        <v>3.2</v>
      </c>
      <c r="C85" s="160">
        <v>49</v>
      </c>
      <c r="D85" s="160">
        <v>3.6</v>
      </c>
      <c r="E85" s="160">
        <v>52.7</v>
      </c>
      <c r="F85" s="762" t="s">
        <v>122</v>
      </c>
    </row>
    <row r="86" spans="1:6" ht="15.75" customHeight="1">
      <c r="A86" s="761" t="s">
        <v>112</v>
      </c>
      <c r="B86" s="160">
        <v>7.9</v>
      </c>
      <c r="C86" s="160">
        <v>31.5</v>
      </c>
      <c r="D86" s="160">
        <v>3.1</v>
      </c>
      <c r="E86" s="160">
        <v>28.2</v>
      </c>
      <c r="F86" s="762" t="s">
        <v>113</v>
      </c>
    </row>
    <row r="87" spans="1:6" ht="15.75" customHeight="1">
      <c r="A87" s="809" t="s">
        <v>123</v>
      </c>
      <c r="B87" s="160">
        <v>4.3</v>
      </c>
      <c r="C87" s="160">
        <v>7</v>
      </c>
      <c r="D87" s="160">
        <v>43.1</v>
      </c>
      <c r="E87" s="160">
        <v>91</v>
      </c>
      <c r="F87" s="810" t="s">
        <v>124</v>
      </c>
    </row>
    <row r="88" spans="1:6" ht="15.75" customHeight="1">
      <c r="A88" s="761" t="s">
        <v>125</v>
      </c>
      <c r="B88" s="160">
        <v>6</v>
      </c>
      <c r="C88" s="160">
        <v>39.200000000000003</v>
      </c>
      <c r="D88" s="160">
        <v>3.3</v>
      </c>
      <c r="E88" s="160">
        <v>35.200000000000003</v>
      </c>
      <c r="F88" s="762" t="s">
        <v>126</v>
      </c>
    </row>
    <row r="89" spans="1:6" ht="15.75" customHeight="1">
      <c r="A89" s="761" t="s">
        <v>800</v>
      </c>
      <c r="B89" s="160">
        <v>8.1999999999999993</v>
      </c>
      <c r="C89" s="160">
        <v>32.700000000000003</v>
      </c>
      <c r="D89" s="160">
        <v>2.4</v>
      </c>
      <c r="E89" s="160">
        <v>22.4</v>
      </c>
      <c r="F89" s="762" t="s">
        <v>689</v>
      </c>
    </row>
    <row r="90" spans="1:6" ht="15.75" customHeight="1">
      <c r="A90" s="761" t="s">
        <v>127</v>
      </c>
      <c r="B90" s="160">
        <v>12.4</v>
      </c>
      <c r="C90" s="160">
        <v>22.2</v>
      </c>
      <c r="D90" s="160">
        <v>2</v>
      </c>
      <c r="E90" s="160">
        <v>13.7</v>
      </c>
      <c r="F90" s="762" t="s">
        <v>128</v>
      </c>
    </row>
    <row r="91" spans="1:6" ht="15.75" customHeight="1">
      <c r="A91" s="761" t="s">
        <v>129</v>
      </c>
      <c r="B91" s="160">
        <v>3</v>
      </c>
      <c r="C91" s="160">
        <v>64.5</v>
      </c>
      <c r="D91" s="160">
        <v>2.2000000000000002</v>
      </c>
      <c r="E91" s="936">
        <v>42.9</v>
      </c>
      <c r="F91" s="762" t="s">
        <v>130</v>
      </c>
    </row>
    <row r="92" spans="1:6" ht="15.75" customHeight="1">
      <c r="A92" s="761" t="s">
        <v>131</v>
      </c>
      <c r="B92" s="160">
        <v>1.7</v>
      </c>
      <c r="C92" s="160">
        <v>54.5</v>
      </c>
      <c r="D92" s="160">
        <v>4.8</v>
      </c>
      <c r="E92" s="160">
        <v>73.2</v>
      </c>
      <c r="F92" s="762" t="s">
        <v>132</v>
      </c>
    </row>
    <row r="93" spans="1:6" ht="15.75" customHeight="1">
      <c r="A93" s="761" t="s">
        <v>116</v>
      </c>
      <c r="B93" s="160">
        <v>2.9</v>
      </c>
      <c r="C93" s="160">
        <v>47.2</v>
      </c>
      <c r="D93" s="160">
        <v>4.2</v>
      </c>
      <c r="E93" s="160">
        <v>59.1</v>
      </c>
      <c r="F93" s="762" t="s">
        <v>117</v>
      </c>
    </row>
    <row r="94" spans="1:6" ht="15.75" customHeight="1">
      <c r="A94" s="33" t="s">
        <v>133</v>
      </c>
      <c r="B94" s="619">
        <v>3</v>
      </c>
      <c r="C94" s="619">
        <v>46.8</v>
      </c>
      <c r="D94" s="619">
        <v>4.5</v>
      </c>
      <c r="E94" s="619">
        <v>60.1</v>
      </c>
      <c r="F94" s="59" t="s">
        <v>134</v>
      </c>
    </row>
    <row r="95" spans="1:6" ht="15.75" customHeight="1">
      <c r="A95" s="159" t="s">
        <v>135</v>
      </c>
      <c r="B95" s="160">
        <v>9.3000000000000007</v>
      </c>
      <c r="C95" s="160">
        <v>32.6</v>
      </c>
      <c r="D95" s="160">
        <v>1.9</v>
      </c>
      <c r="E95" s="160">
        <v>17</v>
      </c>
      <c r="F95" s="57" t="s">
        <v>136</v>
      </c>
    </row>
    <row r="96" spans="1:6" ht="15.75" customHeight="1">
      <c r="A96" s="159" t="s">
        <v>137</v>
      </c>
      <c r="B96" s="160">
        <v>2</v>
      </c>
      <c r="C96" s="160">
        <v>78.900000000000006</v>
      </c>
      <c r="D96" s="160">
        <v>2.6</v>
      </c>
      <c r="E96" s="160">
        <v>56.4</v>
      </c>
      <c r="F96" s="57" t="s">
        <v>138</v>
      </c>
    </row>
    <row r="97" spans="1:6" ht="15.75" customHeight="1">
      <c r="A97" s="159" t="s">
        <v>139</v>
      </c>
      <c r="B97" s="160">
        <v>7.6</v>
      </c>
      <c r="C97" s="160">
        <v>34.6</v>
      </c>
      <c r="D97" s="160">
        <v>2.7</v>
      </c>
      <c r="E97" s="160">
        <v>26.4</v>
      </c>
      <c r="F97" s="57" t="s">
        <v>140</v>
      </c>
    </row>
    <row r="98" spans="1:6" ht="15.75" customHeight="1">
      <c r="A98" s="159" t="s">
        <v>141</v>
      </c>
      <c r="B98" s="160">
        <v>1.4</v>
      </c>
      <c r="C98" s="160">
        <v>74.2</v>
      </c>
      <c r="D98" s="160">
        <v>3.6</v>
      </c>
      <c r="E98" s="160">
        <v>72.599999999999994</v>
      </c>
      <c r="F98" s="57" t="s">
        <v>142</v>
      </c>
    </row>
    <row r="99" spans="1:6" ht="15.75" customHeight="1">
      <c r="A99" s="159" t="s">
        <v>143</v>
      </c>
      <c r="B99" s="160">
        <v>3.2</v>
      </c>
      <c r="C99" s="160">
        <v>38</v>
      </c>
      <c r="D99" s="160">
        <v>6</v>
      </c>
      <c r="E99" s="160">
        <v>65.7</v>
      </c>
      <c r="F99" s="57" t="s">
        <v>144</v>
      </c>
    </row>
    <row r="100" spans="1:6" ht="15.75" customHeight="1">
      <c r="A100" s="159" t="s">
        <v>145</v>
      </c>
      <c r="B100" s="160">
        <v>4.2</v>
      </c>
      <c r="C100" s="160">
        <v>57.4</v>
      </c>
      <c r="D100" s="160">
        <v>1</v>
      </c>
      <c r="E100" s="160">
        <v>18.7</v>
      </c>
      <c r="F100" s="57" t="s">
        <v>146</v>
      </c>
    </row>
    <row r="101" spans="1:6" ht="15.75" customHeight="1">
      <c r="A101" s="159" t="s">
        <v>147</v>
      </c>
      <c r="B101" s="160">
        <v>3.1</v>
      </c>
      <c r="C101" s="160">
        <v>36.5</v>
      </c>
      <c r="D101" s="160">
        <v>6.8</v>
      </c>
      <c r="E101" s="160">
        <v>68.900000000000006</v>
      </c>
      <c r="F101" s="57" t="s">
        <v>817</v>
      </c>
    </row>
    <row r="102" spans="1:6" ht="15.75" customHeight="1">
      <c r="A102" s="159" t="s">
        <v>148</v>
      </c>
      <c r="B102" s="160" t="s">
        <v>221</v>
      </c>
      <c r="C102" s="160">
        <v>351.9</v>
      </c>
      <c r="D102" s="160">
        <v>1</v>
      </c>
      <c r="E102" s="160">
        <v>108.1</v>
      </c>
      <c r="F102" s="57" t="s">
        <v>149</v>
      </c>
    </row>
    <row r="103" spans="1:6" ht="15.75" customHeight="1">
      <c r="A103" s="33" t="s">
        <v>150</v>
      </c>
      <c r="B103" s="619">
        <v>2.6</v>
      </c>
      <c r="C103" s="619">
        <v>54.6</v>
      </c>
      <c r="D103" s="619">
        <v>3.3</v>
      </c>
      <c r="E103" s="619">
        <v>56</v>
      </c>
      <c r="F103" s="56" t="s">
        <v>151</v>
      </c>
    </row>
    <row r="104" spans="1:6" ht="15.75" customHeight="1">
      <c r="A104" s="159" t="s">
        <v>152</v>
      </c>
      <c r="B104" s="160">
        <v>2.7</v>
      </c>
      <c r="C104" s="160">
        <v>49.8</v>
      </c>
      <c r="D104" s="160">
        <v>3.9</v>
      </c>
      <c r="E104" s="160">
        <v>59.4</v>
      </c>
      <c r="F104" s="57" t="s">
        <v>153</v>
      </c>
    </row>
    <row r="105" spans="1:6" ht="15.75" customHeight="1">
      <c r="A105" s="159" t="s">
        <v>154</v>
      </c>
      <c r="B105" s="160">
        <v>2.4</v>
      </c>
      <c r="C105" s="160">
        <v>94.6</v>
      </c>
      <c r="D105" s="160">
        <v>1.5</v>
      </c>
      <c r="E105" s="160">
        <v>37.799999999999997</v>
      </c>
      <c r="F105" s="57" t="s">
        <v>155</v>
      </c>
    </row>
    <row r="106" spans="1:6" ht="15.75" customHeight="1">
      <c r="A106" s="159" t="s">
        <v>156</v>
      </c>
      <c r="B106" s="160">
        <v>3.1</v>
      </c>
      <c r="C106" s="160">
        <v>52.6</v>
      </c>
      <c r="D106" s="160">
        <v>3.8</v>
      </c>
      <c r="E106" s="160">
        <v>54.8</v>
      </c>
      <c r="F106" s="57" t="s">
        <v>157</v>
      </c>
    </row>
    <row r="107" spans="1:6" ht="15.75" customHeight="1">
      <c r="A107" s="159" t="s">
        <v>158</v>
      </c>
      <c r="B107" s="160">
        <v>1.9</v>
      </c>
      <c r="C107" s="160">
        <v>73.8</v>
      </c>
      <c r="D107" s="160">
        <v>2.5</v>
      </c>
      <c r="E107" s="160">
        <v>56.5</v>
      </c>
      <c r="F107" s="57" t="s">
        <v>159</v>
      </c>
    </row>
    <row r="108" spans="1:6" ht="15.75" customHeight="1">
      <c r="A108" s="159" t="s">
        <v>160</v>
      </c>
      <c r="B108" s="160">
        <v>1.4</v>
      </c>
      <c r="C108" s="160">
        <v>42</v>
      </c>
      <c r="D108" s="160">
        <v>2.2000000000000002</v>
      </c>
      <c r="E108" s="160">
        <v>61.4</v>
      </c>
      <c r="F108" s="57" t="s">
        <v>161</v>
      </c>
    </row>
    <row r="109" spans="1:6" ht="15.75" customHeight="1">
      <c r="A109" s="33" t="s">
        <v>162</v>
      </c>
      <c r="B109" s="619">
        <v>2.6</v>
      </c>
      <c r="C109" s="619">
        <v>58.3</v>
      </c>
      <c r="D109" s="619">
        <v>3.6</v>
      </c>
      <c r="E109" s="619">
        <v>58.3</v>
      </c>
      <c r="F109" s="59" t="s">
        <v>163</v>
      </c>
    </row>
    <row r="110" spans="1:6" ht="15.75" customHeight="1">
      <c r="A110" s="159" t="s">
        <v>164</v>
      </c>
      <c r="B110" s="160">
        <v>3</v>
      </c>
      <c r="C110" s="160">
        <v>52.8</v>
      </c>
      <c r="D110" s="160">
        <v>3.9</v>
      </c>
      <c r="E110" s="160">
        <v>56.9</v>
      </c>
      <c r="F110" s="57" t="s">
        <v>165</v>
      </c>
    </row>
    <row r="111" spans="1:6" ht="15.75" customHeight="1">
      <c r="A111" s="159" t="s">
        <v>166</v>
      </c>
      <c r="B111" s="160">
        <v>0.9</v>
      </c>
      <c r="C111" s="160">
        <v>119.2</v>
      </c>
      <c r="D111" s="160">
        <v>2.1</v>
      </c>
      <c r="E111" s="160">
        <v>70.599999999999994</v>
      </c>
      <c r="F111" s="57" t="s">
        <v>167</v>
      </c>
    </row>
    <row r="112" spans="1:6" ht="15.75" customHeight="1">
      <c r="A112" s="159" t="s">
        <v>168</v>
      </c>
      <c r="B112" s="160">
        <v>3</v>
      </c>
      <c r="C112" s="160">
        <v>50.1</v>
      </c>
      <c r="D112" s="160">
        <v>4.3</v>
      </c>
      <c r="E112" s="160">
        <v>58.6</v>
      </c>
      <c r="F112" s="57" t="s">
        <v>169</v>
      </c>
    </row>
    <row r="113" spans="1:6" ht="15.75" customHeight="1">
      <c r="A113" s="159" t="s">
        <v>170</v>
      </c>
      <c r="B113" s="160">
        <v>1.5</v>
      </c>
      <c r="C113" s="160">
        <v>66</v>
      </c>
      <c r="D113" s="160">
        <v>3.7</v>
      </c>
      <c r="E113" s="160">
        <v>71.8</v>
      </c>
      <c r="F113" s="57" t="s">
        <v>171</v>
      </c>
    </row>
    <row r="114" spans="1:6" ht="15.75" customHeight="1">
      <c r="A114" s="159" t="s">
        <v>172</v>
      </c>
      <c r="B114" s="160">
        <v>7.1</v>
      </c>
      <c r="C114" s="160">
        <v>37.700000000000003</v>
      </c>
      <c r="D114" s="160">
        <v>2.6</v>
      </c>
      <c r="E114" s="160">
        <v>26.9</v>
      </c>
      <c r="F114" s="57" t="s">
        <v>173</v>
      </c>
    </row>
    <row r="115" spans="1:6" ht="15.75" customHeight="1">
      <c r="A115" s="159" t="s">
        <v>174</v>
      </c>
      <c r="B115" s="160">
        <v>3.3</v>
      </c>
      <c r="C115" s="160">
        <v>59</v>
      </c>
      <c r="D115" s="160">
        <v>2.9</v>
      </c>
      <c r="E115" s="160">
        <v>47.4</v>
      </c>
      <c r="F115" s="57" t="s">
        <v>175</v>
      </c>
    </row>
    <row r="116" spans="1:6" ht="15.75" customHeight="1">
      <c r="A116" s="21" t="s">
        <v>176</v>
      </c>
      <c r="B116" s="619">
        <v>8.6999999999999993</v>
      </c>
      <c r="C116" s="619">
        <v>28.9</v>
      </c>
      <c r="D116" s="619">
        <v>3.3</v>
      </c>
      <c r="E116" s="619">
        <v>27.6</v>
      </c>
      <c r="F116" s="59" t="s">
        <v>177</v>
      </c>
    </row>
    <row r="117" spans="1:6" ht="15.75" customHeight="1">
      <c r="A117" s="159" t="s">
        <v>178</v>
      </c>
      <c r="B117" s="160">
        <v>19.600000000000001</v>
      </c>
      <c r="C117" s="160">
        <v>14.4</v>
      </c>
      <c r="D117" s="160">
        <v>1.8</v>
      </c>
      <c r="E117" s="160">
        <v>8.5</v>
      </c>
      <c r="F117" s="57" t="s">
        <v>179</v>
      </c>
    </row>
    <row r="118" spans="1:6" ht="15.75" customHeight="1">
      <c r="A118" s="159" t="s">
        <v>180</v>
      </c>
      <c r="B118" s="160">
        <v>6.3</v>
      </c>
      <c r="C118" s="160">
        <v>40.200000000000003</v>
      </c>
      <c r="D118" s="160">
        <v>2.6</v>
      </c>
      <c r="E118" s="160">
        <v>28.8</v>
      </c>
      <c r="F118" s="57" t="s">
        <v>181</v>
      </c>
    </row>
    <row r="119" spans="1:6" ht="15.75" customHeight="1">
      <c r="A119" s="159" t="s">
        <v>182</v>
      </c>
      <c r="B119" s="936">
        <v>25</v>
      </c>
      <c r="C119" s="936">
        <v>12.4</v>
      </c>
      <c r="D119" s="160">
        <v>2.6</v>
      </c>
      <c r="E119" s="160">
        <v>9.3000000000000007</v>
      </c>
      <c r="F119" s="57" t="s">
        <v>183</v>
      </c>
    </row>
    <row r="120" spans="1:6" ht="15.75" customHeight="1">
      <c r="A120" s="159" t="s">
        <v>184</v>
      </c>
      <c r="B120" s="160">
        <v>6.7</v>
      </c>
      <c r="C120" s="160">
        <v>31.2</v>
      </c>
      <c r="D120" s="160">
        <v>5.0999999999999996</v>
      </c>
      <c r="E120" s="160">
        <v>43.1</v>
      </c>
      <c r="F120" s="57" t="s">
        <v>185</v>
      </c>
    </row>
    <row r="121" spans="1:6" ht="15.75" customHeight="1">
      <c r="A121" s="32" t="s">
        <v>186</v>
      </c>
      <c r="B121" s="619">
        <v>5.0999999999999996</v>
      </c>
      <c r="C121" s="619">
        <v>44.8</v>
      </c>
      <c r="D121" s="619">
        <v>2.5</v>
      </c>
      <c r="E121" s="619">
        <v>32.5</v>
      </c>
      <c r="F121" s="59" t="s">
        <v>187</v>
      </c>
    </row>
    <row r="122" spans="1:6" ht="15.75" customHeight="1">
      <c r="A122" s="159" t="s">
        <v>188</v>
      </c>
      <c r="B122" s="160">
        <v>9.6999999999999993</v>
      </c>
      <c r="C122" s="160">
        <v>28.6</v>
      </c>
      <c r="D122" s="160">
        <v>2.8</v>
      </c>
      <c r="E122" s="160">
        <v>22.5</v>
      </c>
      <c r="F122" s="57" t="s">
        <v>189</v>
      </c>
    </row>
    <row r="123" spans="1:6" ht="15.75" customHeight="1">
      <c r="A123" s="159" t="s">
        <v>190</v>
      </c>
      <c r="B123" s="160">
        <v>14.8</v>
      </c>
      <c r="C123" s="160">
        <v>16.5</v>
      </c>
      <c r="D123" s="160">
        <v>3.2</v>
      </c>
      <c r="E123" s="160">
        <v>17.7</v>
      </c>
      <c r="F123" s="57" t="s">
        <v>191</v>
      </c>
    </row>
    <row r="124" spans="1:6" ht="15.75" customHeight="1">
      <c r="A124" s="159" t="s">
        <v>818</v>
      </c>
      <c r="B124" s="160">
        <v>3.9</v>
      </c>
      <c r="C124" s="160">
        <v>55.2</v>
      </c>
      <c r="D124" s="160">
        <v>2.4</v>
      </c>
      <c r="E124" s="160">
        <v>37.799999999999997</v>
      </c>
      <c r="F124" s="57" t="s">
        <v>192</v>
      </c>
    </row>
    <row r="125" spans="1:6" ht="15.75" customHeight="1">
      <c r="A125" s="21" t="s">
        <v>195</v>
      </c>
      <c r="B125" s="619">
        <v>2</v>
      </c>
      <c r="C125" s="619">
        <v>79.5</v>
      </c>
      <c r="D125" s="619">
        <v>2.5</v>
      </c>
      <c r="E125" s="619">
        <v>55.5</v>
      </c>
      <c r="F125" s="59" t="s">
        <v>196</v>
      </c>
    </row>
    <row r="126" spans="1:6" ht="15.75" customHeight="1">
      <c r="A126" s="25" t="s">
        <v>199</v>
      </c>
      <c r="B126" s="160">
        <v>2</v>
      </c>
      <c r="C126" s="160">
        <v>79.5</v>
      </c>
      <c r="D126" s="160">
        <v>2.5</v>
      </c>
      <c r="E126" s="160">
        <v>55.5</v>
      </c>
      <c r="F126" s="57" t="s">
        <v>224</v>
      </c>
    </row>
    <row r="127" spans="1:6" ht="18" customHeight="1">
      <c r="A127" s="21" t="s">
        <v>201</v>
      </c>
      <c r="B127" s="941">
        <v>2.9</v>
      </c>
      <c r="C127" s="941">
        <v>52.6</v>
      </c>
      <c r="D127" s="619">
        <v>3.5</v>
      </c>
      <c r="E127" s="619">
        <v>54.9</v>
      </c>
      <c r="F127" s="56" t="s">
        <v>202</v>
      </c>
    </row>
    <row r="128" spans="1:6" ht="18" customHeight="1">
      <c r="A128" s="80"/>
      <c r="B128" s="161"/>
      <c r="D128" s="161"/>
      <c r="E128" s="161"/>
      <c r="F128" s="64"/>
    </row>
    <row r="129" spans="1:6" ht="12.75">
      <c r="A129" s="162" t="s">
        <v>269</v>
      </c>
      <c r="B129" s="160"/>
      <c r="C129" s="160"/>
      <c r="D129" s="160"/>
      <c r="E129" s="160"/>
      <c r="F129" s="65" t="s">
        <v>270</v>
      </c>
    </row>
    <row r="130" spans="1:6" ht="12.75">
      <c r="A130" s="63" t="s">
        <v>736</v>
      </c>
      <c r="B130" s="66"/>
      <c r="C130" s="66"/>
      <c r="D130" s="66"/>
      <c r="E130" s="66"/>
      <c r="F130" s="67" t="s">
        <v>737</v>
      </c>
    </row>
    <row r="131" spans="1:6" ht="18" customHeight="1">
      <c r="A131" s="117"/>
      <c r="B131" s="163"/>
      <c r="C131" s="163"/>
      <c r="D131" s="163"/>
      <c r="E131" s="163"/>
      <c r="F131" s="137"/>
    </row>
    <row r="132" spans="1:6" ht="18" customHeight="1">
      <c r="A132" s="117"/>
      <c r="B132" s="164"/>
      <c r="C132" s="163"/>
      <c r="D132" s="163"/>
      <c r="E132" s="163"/>
      <c r="F132" s="137"/>
    </row>
    <row r="133" spans="1:6" ht="18" customHeight="1">
      <c r="A133" s="117"/>
      <c r="B133" s="165"/>
      <c r="C133" s="157"/>
      <c r="D133" s="157"/>
      <c r="E133" s="157"/>
      <c r="F133" s="137"/>
    </row>
    <row r="134" spans="1:6" ht="18" customHeight="1">
      <c r="A134" s="155"/>
      <c r="B134" s="157"/>
      <c r="C134" s="157"/>
      <c r="D134" s="157"/>
      <c r="E134" s="157"/>
      <c r="F134" s="137"/>
    </row>
    <row r="135" spans="1:6" ht="18" customHeight="1">
      <c r="A135" s="117"/>
      <c r="B135" s="157"/>
      <c r="C135" s="163"/>
      <c r="D135" s="163"/>
      <c r="E135" s="163"/>
      <c r="F135" s="137"/>
    </row>
    <row r="136" spans="1:6" ht="18" customHeight="1">
      <c r="A136" s="155"/>
      <c r="B136" s="155"/>
      <c r="C136" s="155"/>
      <c r="E136" s="155"/>
    </row>
    <row r="137" spans="1:6" ht="18" customHeight="1">
      <c r="A137" s="155"/>
      <c r="B137" s="155"/>
      <c r="C137" s="155"/>
      <c r="E137" s="155"/>
    </row>
    <row r="138" spans="1:6" ht="18" customHeight="1">
      <c r="A138" s="155"/>
      <c r="B138" s="155"/>
      <c r="C138" s="155"/>
      <c r="E138" s="155"/>
    </row>
    <row r="139" spans="1:6" ht="18" customHeight="1">
      <c r="A139" s="155"/>
      <c r="B139" s="155"/>
      <c r="C139" s="155"/>
      <c r="E139" s="155"/>
    </row>
    <row r="140" spans="1:6" ht="18" customHeight="1">
      <c r="A140" s="155"/>
      <c r="B140" s="155"/>
      <c r="C140" s="155"/>
      <c r="E140" s="155"/>
    </row>
    <row r="141" spans="1:6" ht="18" customHeight="1">
      <c r="A141" s="155"/>
      <c r="B141" s="155"/>
      <c r="C141" s="155"/>
      <c r="E141" s="155"/>
    </row>
    <row r="142" spans="1:6" ht="18" customHeight="1">
      <c r="A142" s="155"/>
      <c r="B142" s="155"/>
      <c r="C142" s="155"/>
      <c r="E142" s="155"/>
    </row>
    <row r="143" spans="1:6" ht="18" customHeight="1">
      <c r="A143" s="155"/>
      <c r="B143" s="155"/>
      <c r="C143" s="155"/>
      <c r="E143" s="155"/>
    </row>
    <row r="144" spans="1:6" ht="18" customHeight="1">
      <c r="A144" s="155"/>
      <c r="B144" s="155"/>
      <c r="C144" s="155"/>
      <c r="E144" s="155"/>
    </row>
    <row r="145" spans="1:5" ht="18" customHeight="1">
      <c r="A145" s="155"/>
      <c r="B145" s="155"/>
      <c r="C145" s="155"/>
      <c r="E145" s="155"/>
    </row>
    <row r="146" spans="1:5" ht="18" customHeight="1">
      <c r="A146" s="155"/>
      <c r="B146" s="155"/>
      <c r="C146" s="155"/>
      <c r="E146" s="155"/>
    </row>
    <row r="147" spans="1:5" ht="18" customHeight="1">
      <c r="A147" s="155"/>
      <c r="B147" s="155"/>
      <c r="C147" s="155"/>
      <c r="E147" s="155"/>
    </row>
    <row r="148" spans="1:5" ht="18" customHeight="1">
      <c r="A148" s="155"/>
      <c r="B148" s="155"/>
      <c r="C148" s="155"/>
      <c r="E148" s="155"/>
    </row>
    <row r="149" spans="1:5" ht="18" customHeight="1">
      <c r="A149" s="155"/>
      <c r="B149" s="155"/>
      <c r="C149" s="155"/>
    </row>
    <row r="150" spans="1:5" ht="18" customHeight="1">
      <c r="A150" s="155"/>
      <c r="B150" s="155"/>
      <c r="C150" s="155"/>
    </row>
    <row r="151" spans="1:5" ht="18" customHeight="1">
      <c r="A151" s="155"/>
      <c r="B151" s="155"/>
      <c r="C151" s="155"/>
    </row>
    <row r="152" spans="1:5" ht="18" customHeight="1">
      <c r="A152" s="155"/>
      <c r="B152" s="155"/>
      <c r="C152" s="155"/>
      <c r="D152" s="138"/>
    </row>
    <row r="153" spans="1:5" ht="18" customHeight="1">
      <c r="A153" s="155"/>
      <c r="B153" s="155"/>
      <c r="C153" s="155"/>
      <c r="D153" s="138"/>
    </row>
    <row r="154" spans="1:5" ht="18" customHeight="1">
      <c r="A154" s="155"/>
      <c r="B154" s="155"/>
      <c r="C154" s="155"/>
      <c r="D154" s="138"/>
    </row>
    <row r="155" spans="1:5" ht="18" customHeight="1">
      <c r="A155" s="155"/>
      <c r="B155" s="155"/>
      <c r="C155" s="155"/>
      <c r="D155" s="138"/>
    </row>
    <row r="156" spans="1:5" ht="18" customHeight="1">
      <c r="A156" s="155"/>
      <c r="B156" s="155"/>
      <c r="C156" s="155"/>
      <c r="D156" s="138"/>
    </row>
    <row r="157" spans="1:5" ht="18" customHeight="1">
      <c r="A157" s="155"/>
      <c r="B157" s="155"/>
      <c r="C157" s="155"/>
      <c r="D157" s="138"/>
    </row>
    <row r="158" spans="1:5" ht="18" customHeight="1">
      <c r="A158" s="155"/>
      <c r="B158" s="155"/>
      <c r="C158" s="155"/>
      <c r="D158" s="138"/>
    </row>
    <row r="159" spans="1:5" ht="18" customHeight="1">
      <c r="A159" s="155"/>
      <c r="B159" s="155"/>
      <c r="C159" s="155"/>
      <c r="D159" s="138"/>
    </row>
    <row r="160" spans="1:5" ht="18" customHeight="1">
      <c r="A160" s="155"/>
      <c r="B160" s="155"/>
      <c r="C160" s="155"/>
      <c r="D160" s="138"/>
    </row>
    <row r="161" spans="1:4" ht="18" customHeight="1">
      <c r="A161" s="155"/>
      <c r="B161" s="155"/>
      <c r="C161" s="155"/>
      <c r="D161" s="138"/>
    </row>
    <row r="162" spans="1:4" ht="18" customHeight="1">
      <c r="A162" s="155"/>
      <c r="B162" s="155"/>
      <c r="C162" s="155"/>
      <c r="D162" s="138"/>
    </row>
    <row r="163" spans="1:4" ht="18" customHeight="1">
      <c r="A163" s="155"/>
      <c r="B163" s="155"/>
      <c r="C163" s="155"/>
      <c r="D163" s="138"/>
    </row>
    <row r="164" spans="1:4" ht="18" customHeight="1">
      <c r="A164" s="155"/>
      <c r="B164" s="155"/>
      <c r="C164" s="155"/>
      <c r="D164" s="138"/>
    </row>
    <row r="165" spans="1:4" ht="18" customHeight="1">
      <c r="A165" s="155"/>
      <c r="B165" s="155"/>
      <c r="C165" s="155"/>
      <c r="D165" s="138"/>
    </row>
    <row r="166" spans="1:4" ht="18" customHeight="1">
      <c r="A166" s="155"/>
      <c r="B166" s="155"/>
      <c r="C166" s="155"/>
      <c r="D166" s="138"/>
    </row>
    <row r="167" spans="1:4" ht="18" customHeight="1">
      <c r="A167" s="155"/>
      <c r="B167" s="155"/>
      <c r="C167" s="155"/>
      <c r="D167" s="138"/>
    </row>
    <row r="168" spans="1:4" ht="18" customHeight="1">
      <c r="A168" s="155"/>
      <c r="B168" s="155"/>
      <c r="C168" s="155"/>
      <c r="D168" s="138"/>
    </row>
    <row r="169" spans="1:4" ht="18" customHeight="1">
      <c r="A169" s="155"/>
      <c r="B169" s="155"/>
      <c r="C169" s="155"/>
      <c r="D169" s="138"/>
    </row>
    <row r="170" spans="1:4" ht="18" customHeight="1">
      <c r="A170" s="155"/>
      <c r="B170" s="155"/>
      <c r="C170" s="155"/>
      <c r="D170" s="138"/>
    </row>
    <row r="171" spans="1:4" ht="18" customHeight="1">
      <c r="A171" s="155"/>
      <c r="B171" s="155"/>
      <c r="C171" s="155"/>
      <c r="D171" s="138"/>
    </row>
    <row r="172" spans="1:4" ht="18" customHeight="1">
      <c r="A172" s="155"/>
      <c r="B172" s="155"/>
      <c r="C172" s="155"/>
      <c r="D172" s="138"/>
    </row>
    <row r="173" spans="1:4" ht="18" customHeight="1">
      <c r="A173" s="155"/>
      <c r="B173" s="155"/>
      <c r="C173" s="155"/>
      <c r="D173" s="138"/>
    </row>
    <row r="174" spans="1:4" ht="18" customHeight="1">
      <c r="A174" s="155"/>
      <c r="B174" s="155"/>
      <c r="C174" s="155"/>
      <c r="D174" s="138"/>
    </row>
    <row r="175" spans="1:4" ht="18" customHeight="1">
      <c r="A175" s="155"/>
      <c r="B175" s="155"/>
      <c r="C175" s="155"/>
      <c r="D175" s="138"/>
    </row>
    <row r="176" spans="1:4" ht="18" customHeight="1">
      <c r="A176" s="155"/>
      <c r="B176" s="155"/>
      <c r="C176" s="155"/>
      <c r="D176" s="138"/>
    </row>
    <row r="177" spans="1:4" ht="18" customHeight="1">
      <c r="A177" s="155"/>
      <c r="B177" s="155"/>
      <c r="C177" s="155"/>
      <c r="D177" s="138"/>
    </row>
    <row r="178" spans="1:4" ht="18" customHeight="1">
      <c r="A178" s="155"/>
      <c r="B178" s="155"/>
      <c r="C178" s="155"/>
      <c r="D178" s="138"/>
    </row>
    <row r="179" spans="1:4" ht="18" customHeight="1">
      <c r="A179" s="155"/>
      <c r="B179" s="155"/>
      <c r="C179" s="155"/>
      <c r="D179" s="138"/>
    </row>
    <row r="180" spans="1:4" ht="18" customHeight="1">
      <c r="A180" s="155"/>
      <c r="B180" s="155"/>
      <c r="C180" s="155"/>
      <c r="D180" s="138"/>
    </row>
    <row r="181" spans="1:4" ht="18" customHeight="1">
      <c r="A181" s="155"/>
      <c r="B181" s="155"/>
      <c r="C181" s="155"/>
      <c r="D181" s="138"/>
    </row>
    <row r="182" spans="1:4" ht="18" customHeight="1">
      <c r="A182" s="155"/>
      <c r="B182" s="155"/>
      <c r="C182" s="155"/>
      <c r="D182" s="138"/>
    </row>
    <row r="183" spans="1:4" ht="18" customHeight="1">
      <c r="A183" s="155"/>
      <c r="B183" s="155"/>
      <c r="C183" s="155"/>
      <c r="D183" s="138"/>
    </row>
    <row r="184" spans="1:4" ht="18" customHeight="1">
      <c r="A184" s="155"/>
      <c r="B184" s="155"/>
      <c r="C184" s="155"/>
      <c r="D184" s="138"/>
    </row>
    <row r="185" spans="1:4" ht="18" customHeight="1">
      <c r="A185" s="155"/>
      <c r="B185" s="155"/>
      <c r="C185" s="155"/>
      <c r="D185" s="138"/>
    </row>
    <row r="186" spans="1:4" ht="18" customHeight="1">
      <c r="A186" s="155"/>
      <c r="B186" s="155"/>
      <c r="C186" s="155"/>
      <c r="D186" s="138"/>
    </row>
    <row r="187" spans="1:4" ht="18" customHeight="1">
      <c r="A187" s="155"/>
      <c r="B187" s="155"/>
      <c r="C187" s="155"/>
      <c r="D187" s="138"/>
    </row>
    <row r="188" spans="1:4" ht="18" customHeight="1">
      <c r="A188" s="155"/>
      <c r="B188" s="155"/>
      <c r="C188" s="155"/>
      <c r="D188" s="138"/>
    </row>
    <row r="189" spans="1:4" ht="18" customHeight="1">
      <c r="A189" s="155"/>
      <c r="B189" s="155"/>
      <c r="C189" s="155"/>
      <c r="D189" s="138"/>
    </row>
    <row r="190" spans="1:4" ht="18" customHeight="1">
      <c r="A190" s="155"/>
      <c r="B190" s="155"/>
      <c r="C190" s="155"/>
      <c r="D190" s="138"/>
    </row>
    <row r="191" spans="1:4" ht="18" customHeight="1">
      <c r="A191" s="155"/>
      <c r="B191" s="155"/>
      <c r="C191" s="155"/>
      <c r="D191" s="138"/>
    </row>
    <row r="192" spans="1:4" ht="18" customHeight="1">
      <c r="A192" s="155"/>
      <c r="B192" s="155"/>
      <c r="C192" s="155"/>
      <c r="D192" s="138"/>
    </row>
    <row r="193" spans="1:4" ht="18" customHeight="1">
      <c r="A193" s="155"/>
      <c r="B193" s="155"/>
      <c r="C193" s="155"/>
      <c r="D193" s="138"/>
    </row>
    <row r="194" spans="1:4" ht="18" customHeight="1">
      <c r="A194" s="155"/>
      <c r="B194" s="155"/>
      <c r="C194" s="155"/>
      <c r="D194" s="138"/>
    </row>
    <row r="195" spans="1:4" ht="18" customHeight="1">
      <c r="A195" s="155"/>
      <c r="B195" s="155"/>
      <c r="C195" s="155"/>
      <c r="D195" s="138"/>
    </row>
    <row r="196" spans="1:4" ht="18" customHeight="1">
      <c r="A196" s="155"/>
      <c r="B196" s="155"/>
      <c r="C196" s="155"/>
      <c r="D196" s="138"/>
    </row>
    <row r="197" spans="1:4" ht="18" customHeight="1">
      <c r="A197" s="155"/>
      <c r="B197" s="155"/>
      <c r="C197" s="155"/>
      <c r="D197" s="138"/>
    </row>
    <row r="198" spans="1:4" ht="18" customHeight="1">
      <c r="A198" s="155"/>
      <c r="B198" s="155"/>
      <c r="C198" s="155"/>
      <c r="D198" s="138"/>
    </row>
    <row r="199" spans="1:4" ht="18" customHeight="1">
      <c r="A199" s="155"/>
      <c r="B199" s="155"/>
      <c r="C199" s="155"/>
      <c r="D199" s="138"/>
    </row>
    <row r="200" spans="1:4" ht="18" customHeight="1">
      <c r="A200" s="155"/>
      <c r="B200" s="155"/>
      <c r="C200" s="155"/>
      <c r="D200" s="138"/>
    </row>
    <row r="201" spans="1:4" ht="18" customHeight="1">
      <c r="A201" s="155"/>
      <c r="B201" s="155"/>
      <c r="C201" s="155"/>
      <c r="D201" s="138"/>
    </row>
    <row r="202" spans="1:4" ht="18" customHeight="1">
      <c r="A202" s="155"/>
      <c r="B202" s="155"/>
      <c r="C202" s="155"/>
      <c r="D202" s="138"/>
    </row>
    <row r="203" spans="1:4" ht="18" customHeight="1">
      <c r="A203" s="155"/>
      <c r="B203" s="155"/>
      <c r="C203" s="155"/>
      <c r="D203" s="138"/>
    </row>
    <row r="204" spans="1:4" ht="18" customHeight="1">
      <c r="A204" s="155"/>
      <c r="B204" s="155"/>
      <c r="C204" s="155"/>
      <c r="D204" s="138"/>
    </row>
    <row r="205" spans="1:4" ht="18" customHeight="1">
      <c r="A205" s="155"/>
      <c r="B205" s="155"/>
      <c r="C205" s="155"/>
      <c r="D205" s="138"/>
    </row>
    <row r="206" spans="1:4" ht="18" customHeight="1">
      <c r="A206" s="155"/>
      <c r="B206" s="155"/>
      <c r="C206" s="155"/>
      <c r="D206" s="138"/>
    </row>
    <row r="207" spans="1:4" ht="18" customHeight="1">
      <c r="A207" s="155"/>
      <c r="B207" s="155"/>
      <c r="C207" s="155"/>
      <c r="D207" s="138"/>
    </row>
    <row r="208" spans="1:4" ht="18" customHeight="1">
      <c r="A208" s="155"/>
      <c r="B208" s="155"/>
      <c r="C208" s="155"/>
      <c r="D208" s="138"/>
    </row>
    <row r="209" spans="1:4" ht="18" customHeight="1">
      <c r="A209" s="155"/>
      <c r="B209" s="155"/>
      <c r="C209" s="155"/>
      <c r="D209" s="138"/>
    </row>
    <row r="210" spans="1:4" ht="18" customHeight="1">
      <c r="A210" s="155"/>
      <c r="B210" s="155"/>
      <c r="C210" s="155"/>
      <c r="D210" s="138"/>
    </row>
    <row r="211" spans="1:4" ht="18" customHeight="1">
      <c r="A211" s="155"/>
      <c r="B211" s="155"/>
      <c r="C211" s="155"/>
      <c r="D211" s="138"/>
    </row>
    <row r="212" spans="1:4" ht="18" customHeight="1">
      <c r="A212" s="155"/>
      <c r="B212" s="155"/>
      <c r="C212" s="155"/>
      <c r="D212" s="138"/>
    </row>
    <row r="213" spans="1:4" ht="18" customHeight="1">
      <c r="A213" s="155"/>
      <c r="B213" s="155"/>
      <c r="C213" s="155"/>
      <c r="D213" s="138"/>
    </row>
    <row r="214" spans="1:4" ht="18" customHeight="1">
      <c r="A214" s="155"/>
      <c r="B214" s="155"/>
      <c r="C214" s="155"/>
      <c r="D214" s="138"/>
    </row>
    <row r="215" spans="1:4" ht="18" customHeight="1">
      <c r="A215" s="155"/>
      <c r="B215" s="155"/>
      <c r="C215" s="155"/>
      <c r="D215" s="138"/>
    </row>
    <row r="216" spans="1:4" ht="18" customHeight="1">
      <c r="A216" s="155"/>
      <c r="B216" s="155"/>
      <c r="C216" s="155"/>
      <c r="D216" s="138"/>
    </row>
    <row r="217" spans="1:4" ht="18" customHeight="1">
      <c r="A217" s="155"/>
      <c r="B217" s="155"/>
      <c r="C217" s="155"/>
      <c r="D217" s="138"/>
    </row>
    <row r="218" spans="1:4" ht="18" customHeight="1">
      <c r="A218" s="155"/>
      <c r="B218" s="155"/>
      <c r="C218" s="155"/>
      <c r="D218" s="138"/>
    </row>
    <row r="219" spans="1:4" ht="18" customHeight="1">
      <c r="A219" s="155"/>
      <c r="B219" s="155"/>
      <c r="C219" s="155"/>
      <c r="D219" s="138"/>
    </row>
    <row r="220" spans="1:4" ht="18" customHeight="1">
      <c r="A220" s="155"/>
      <c r="B220" s="155"/>
      <c r="C220" s="155"/>
      <c r="D220" s="138"/>
    </row>
    <row r="221" spans="1:4" ht="18" customHeight="1">
      <c r="A221" s="155"/>
      <c r="B221" s="155"/>
      <c r="C221" s="155"/>
      <c r="D221" s="138"/>
    </row>
    <row r="222" spans="1:4" ht="18" customHeight="1">
      <c r="A222" s="155"/>
      <c r="B222" s="155"/>
      <c r="C222" s="155"/>
      <c r="D222" s="138"/>
    </row>
    <row r="223" spans="1:4" ht="18" customHeight="1">
      <c r="A223" s="155"/>
      <c r="B223" s="155"/>
      <c r="C223" s="155"/>
      <c r="D223" s="138"/>
    </row>
    <row r="224" spans="1:4" ht="18" customHeight="1">
      <c r="A224" s="155"/>
      <c r="B224" s="155"/>
      <c r="C224" s="155"/>
      <c r="D224" s="138"/>
    </row>
    <row r="225" spans="1:4" ht="18" customHeight="1">
      <c r="A225" s="155"/>
      <c r="B225" s="155"/>
      <c r="C225" s="155"/>
      <c r="D225" s="138"/>
    </row>
    <row r="226" spans="1:4" ht="18" customHeight="1">
      <c r="A226" s="155"/>
      <c r="B226" s="155"/>
      <c r="C226" s="155"/>
      <c r="D226" s="138"/>
    </row>
    <row r="227" spans="1:4" ht="18" customHeight="1">
      <c r="A227" s="155"/>
      <c r="B227" s="155"/>
      <c r="C227" s="155"/>
      <c r="D227" s="138"/>
    </row>
    <row r="228" spans="1:4" ht="18" customHeight="1">
      <c r="A228" s="155"/>
      <c r="B228" s="155"/>
      <c r="C228" s="155"/>
      <c r="D228" s="138"/>
    </row>
    <row r="229" spans="1:4" ht="18" customHeight="1">
      <c r="A229" s="155"/>
      <c r="B229" s="155"/>
      <c r="C229" s="155"/>
      <c r="D229" s="138"/>
    </row>
    <row r="230" spans="1:4" ht="18" customHeight="1">
      <c r="A230" s="155"/>
      <c r="B230" s="155"/>
      <c r="C230" s="155"/>
      <c r="D230" s="138"/>
    </row>
    <row r="231" spans="1:4" ht="18" customHeight="1">
      <c r="A231" s="155"/>
      <c r="B231" s="155"/>
      <c r="C231" s="155"/>
      <c r="D231" s="138"/>
    </row>
    <row r="232" spans="1:4" ht="18" customHeight="1">
      <c r="A232" s="155"/>
      <c r="B232" s="155"/>
      <c r="C232" s="155"/>
      <c r="D232" s="138"/>
    </row>
    <row r="233" spans="1:4" ht="18" customHeight="1">
      <c r="A233" s="155"/>
      <c r="B233" s="155"/>
      <c r="C233" s="155"/>
      <c r="D233" s="138"/>
    </row>
    <row r="234" spans="1:4" ht="18" customHeight="1">
      <c r="A234" s="155"/>
      <c r="B234" s="155"/>
      <c r="C234" s="155"/>
      <c r="D234" s="138"/>
    </row>
    <row r="235" spans="1:4" ht="18" customHeight="1">
      <c r="A235" s="155"/>
      <c r="B235" s="155"/>
      <c r="C235" s="155"/>
      <c r="D235" s="138"/>
    </row>
    <row r="236" spans="1:4" ht="18" customHeight="1">
      <c r="A236" s="155"/>
      <c r="B236" s="155"/>
      <c r="C236" s="155"/>
      <c r="D236" s="138"/>
    </row>
    <row r="237" spans="1:4" ht="18" customHeight="1">
      <c r="A237" s="155"/>
      <c r="B237" s="155"/>
      <c r="C237" s="155"/>
      <c r="D237" s="138"/>
    </row>
    <row r="238" spans="1:4" ht="18" customHeight="1">
      <c r="A238" s="155"/>
      <c r="B238" s="155"/>
      <c r="C238" s="155"/>
      <c r="D238" s="138"/>
    </row>
    <row r="239" spans="1:4" ht="18" customHeight="1">
      <c r="A239" s="155"/>
      <c r="B239" s="155"/>
      <c r="C239" s="155"/>
      <c r="D239" s="138"/>
    </row>
    <row r="240" spans="1:4" ht="18" customHeight="1">
      <c r="A240" s="155"/>
      <c r="B240" s="155"/>
      <c r="C240" s="155"/>
      <c r="D240" s="138"/>
    </row>
    <row r="241" spans="1:4" ht="18" customHeight="1">
      <c r="A241" s="155"/>
      <c r="B241" s="155"/>
      <c r="C241" s="155"/>
      <c r="D241" s="138"/>
    </row>
    <row r="242" spans="1:4" ht="18" customHeight="1">
      <c r="A242" s="155"/>
      <c r="B242" s="155"/>
      <c r="C242" s="155"/>
      <c r="D242" s="138"/>
    </row>
    <row r="243" spans="1:4" ht="18" customHeight="1">
      <c r="A243" s="155"/>
      <c r="B243" s="155"/>
      <c r="C243" s="155"/>
      <c r="D243" s="138"/>
    </row>
    <row r="244" spans="1:4" ht="18" customHeight="1">
      <c r="A244" s="155"/>
      <c r="B244" s="155"/>
      <c r="C244" s="155"/>
      <c r="D244" s="138"/>
    </row>
    <row r="245" spans="1:4" ht="18" customHeight="1">
      <c r="A245" s="155"/>
      <c r="B245" s="155"/>
      <c r="C245" s="155"/>
      <c r="D245" s="138"/>
    </row>
    <row r="246" spans="1:4" ht="18" customHeight="1">
      <c r="A246" s="155"/>
      <c r="B246" s="155"/>
      <c r="C246" s="155"/>
      <c r="D246" s="138"/>
    </row>
    <row r="247" spans="1:4" ht="18" customHeight="1">
      <c r="A247" s="155"/>
      <c r="B247" s="155"/>
      <c r="C247" s="155"/>
      <c r="D247" s="138"/>
    </row>
    <row r="248" spans="1:4" ht="18" customHeight="1">
      <c r="A248" s="155"/>
      <c r="B248" s="155"/>
      <c r="C248" s="155"/>
      <c r="D248" s="138"/>
    </row>
    <row r="249" spans="1:4" ht="18" customHeight="1">
      <c r="A249" s="155"/>
      <c r="B249" s="155"/>
      <c r="C249" s="155"/>
      <c r="D249" s="138"/>
    </row>
    <row r="250" spans="1:4" ht="18" customHeight="1">
      <c r="A250" s="155"/>
      <c r="B250" s="155"/>
      <c r="C250" s="155"/>
      <c r="D250" s="138"/>
    </row>
    <row r="251" spans="1:4" ht="18" customHeight="1">
      <c r="A251" s="155"/>
      <c r="B251" s="155"/>
      <c r="C251" s="155"/>
      <c r="D251" s="138"/>
    </row>
    <row r="252" spans="1:4" ht="18" customHeight="1">
      <c r="A252" s="155"/>
      <c r="B252" s="155"/>
      <c r="C252" s="155"/>
      <c r="D252" s="138"/>
    </row>
    <row r="253" spans="1:4" ht="18" customHeight="1">
      <c r="A253" s="155"/>
      <c r="B253" s="155"/>
      <c r="C253" s="155"/>
      <c r="D253" s="138"/>
    </row>
    <row r="254" spans="1:4" ht="18" customHeight="1">
      <c r="A254" s="155"/>
      <c r="B254" s="155"/>
      <c r="C254" s="155"/>
      <c r="D254" s="138"/>
    </row>
    <row r="255" spans="1:4" ht="18" customHeight="1">
      <c r="A255" s="155"/>
      <c r="B255" s="155"/>
      <c r="C255" s="155"/>
      <c r="D255" s="138"/>
    </row>
    <row r="256" spans="1:4" ht="18" customHeight="1">
      <c r="A256" s="155"/>
      <c r="B256" s="155"/>
      <c r="C256" s="155"/>
      <c r="D256" s="138"/>
    </row>
    <row r="257" spans="1:4" ht="18" customHeight="1">
      <c r="A257" s="155"/>
      <c r="B257" s="155"/>
      <c r="C257" s="155"/>
      <c r="D257" s="138"/>
    </row>
    <row r="258" spans="1:4" ht="18" customHeight="1">
      <c r="A258" s="155"/>
      <c r="B258" s="155"/>
      <c r="C258" s="155"/>
      <c r="D258" s="138"/>
    </row>
    <row r="259" spans="1:4" ht="18" customHeight="1">
      <c r="A259" s="155"/>
      <c r="B259" s="155"/>
      <c r="C259" s="155"/>
      <c r="D259" s="138"/>
    </row>
    <row r="260" spans="1:4" ht="18" customHeight="1">
      <c r="A260" s="155"/>
      <c r="B260" s="155"/>
      <c r="C260" s="155"/>
      <c r="D260" s="138"/>
    </row>
    <row r="261" spans="1:4" ht="18" customHeight="1">
      <c r="A261" s="155"/>
      <c r="B261" s="155"/>
      <c r="C261" s="155"/>
      <c r="D261" s="138"/>
    </row>
    <row r="262" spans="1:4" ht="18" customHeight="1">
      <c r="A262" s="155"/>
      <c r="B262" s="155"/>
      <c r="C262" s="155"/>
      <c r="D262" s="138"/>
    </row>
    <row r="263" spans="1:4" ht="18" customHeight="1">
      <c r="A263" s="155"/>
      <c r="B263" s="155"/>
      <c r="C263" s="155"/>
      <c r="D263" s="138"/>
    </row>
    <row r="264" spans="1:4" ht="18" customHeight="1">
      <c r="A264" s="155"/>
      <c r="B264" s="155"/>
      <c r="C264" s="155"/>
      <c r="D264" s="138"/>
    </row>
    <row r="265" spans="1:4" ht="18" customHeight="1">
      <c r="A265" s="155"/>
      <c r="B265" s="155"/>
      <c r="C265" s="155"/>
      <c r="D265" s="138"/>
    </row>
    <row r="266" spans="1:4" ht="18" customHeight="1">
      <c r="A266" s="155"/>
      <c r="B266" s="155"/>
      <c r="C266" s="155"/>
      <c r="D266" s="138"/>
    </row>
    <row r="267" spans="1:4" ht="18" customHeight="1">
      <c r="A267" s="155"/>
      <c r="B267" s="155"/>
      <c r="C267" s="155"/>
      <c r="D267" s="138"/>
    </row>
    <row r="268" spans="1:4" ht="18" customHeight="1">
      <c r="A268" s="155"/>
      <c r="B268" s="155"/>
      <c r="C268" s="155"/>
      <c r="D268" s="138"/>
    </row>
    <row r="269" spans="1:4" ht="18" customHeight="1">
      <c r="A269" s="155"/>
      <c r="B269" s="155"/>
      <c r="C269" s="155"/>
      <c r="D269" s="138"/>
    </row>
    <row r="270" spans="1:4" ht="18" customHeight="1">
      <c r="A270" s="155"/>
      <c r="B270" s="155"/>
      <c r="C270" s="155"/>
      <c r="D270" s="138"/>
    </row>
    <row r="271" spans="1:4" ht="18" customHeight="1">
      <c r="A271" s="155"/>
      <c r="B271" s="155"/>
      <c r="C271" s="155"/>
      <c r="D271" s="138"/>
    </row>
    <row r="272" spans="1:4" ht="18" customHeight="1">
      <c r="A272" s="155"/>
      <c r="B272" s="155"/>
      <c r="C272" s="155"/>
      <c r="D272" s="138"/>
    </row>
    <row r="273" spans="1:4" ht="18" customHeight="1">
      <c r="A273" s="155"/>
      <c r="B273" s="155"/>
      <c r="C273" s="155"/>
      <c r="D273" s="138"/>
    </row>
    <row r="274" spans="1:4" ht="18" customHeight="1">
      <c r="A274" s="155"/>
      <c r="B274" s="155"/>
      <c r="C274" s="155"/>
      <c r="D274" s="138"/>
    </row>
    <row r="275" spans="1:4" ht="18" customHeight="1">
      <c r="A275" s="155"/>
      <c r="B275" s="155"/>
      <c r="C275" s="155"/>
      <c r="D275" s="138"/>
    </row>
    <row r="276" spans="1:4" ht="18" customHeight="1">
      <c r="A276" s="155"/>
      <c r="B276" s="155"/>
      <c r="C276" s="155"/>
      <c r="D276" s="138"/>
    </row>
    <row r="277" spans="1:4" ht="18" customHeight="1">
      <c r="A277" s="155"/>
      <c r="B277" s="155"/>
      <c r="C277" s="155"/>
      <c r="D277" s="138"/>
    </row>
    <row r="278" spans="1:4" ht="18" customHeight="1">
      <c r="A278" s="155"/>
      <c r="B278" s="155"/>
      <c r="C278" s="155"/>
      <c r="D278" s="138"/>
    </row>
    <row r="279" spans="1:4" ht="18" customHeight="1">
      <c r="A279" s="155"/>
      <c r="B279" s="155"/>
      <c r="C279" s="155"/>
      <c r="D279" s="138"/>
    </row>
    <row r="280" spans="1:4" ht="18" customHeight="1">
      <c r="A280" s="155"/>
      <c r="B280" s="155"/>
      <c r="C280" s="155"/>
      <c r="D280" s="138"/>
    </row>
    <row r="281" spans="1:4" ht="18" customHeight="1">
      <c r="A281" s="155"/>
      <c r="B281" s="155"/>
      <c r="C281" s="155"/>
      <c r="D281" s="138"/>
    </row>
    <row r="282" spans="1:4" ht="18" customHeight="1">
      <c r="A282" s="155"/>
      <c r="B282" s="155"/>
      <c r="C282" s="155"/>
      <c r="D282" s="138"/>
    </row>
    <row r="283" spans="1:4" ht="18" customHeight="1">
      <c r="A283" s="155"/>
      <c r="B283" s="155"/>
      <c r="C283" s="155"/>
      <c r="D283" s="138"/>
    </row>
    <row r="284" spans="1:4" ht="18" customHeight="1">
      <c r="A284" s="155"/>
      <c r="B284" s="155"/>
      <c r="C284" s="155"/>
      <c r="D284" s="138"/>
    </row>
    <row r="285" spans="1:4" ht="18" customHeight="1">
      <c r="A285" s="155"/>
      <c r="B285" s="155"/>
      <c r="C285" s="155"/>
      <c r="D285" s="138"/>
    </row>
    <row r="286" spans="1:4" ht="18" customHeight="1">
      <c r="A286" s="155"/>
      <c r="B286" s="155"/>
      <c r="C286" s="155"/>
      <c r="D286" s="138"/>
    </row>
    <row r="287" spans="1:4" ht="18" customHeight="1">
      <c r="A287" s="155"/>
      <c r="B287" s="155"/>
      <c r="C287" s="155"/>
      <c r="D287" s="138"/>
    </row>
    <row r="288" spans="1:4" ht="18" customHeight="1">
      <c r="A288" s="155"/>
      <c r="B288" s="155"/>
      <c r="C288" s="155"/>
      <c r="D288" s="138"/>
    </row>
    <row r="289" spans="1:4" ht="18" customHeight="1">
      <c r="A289" s="155"/>
      <c r="B289" s="155"/>
      <c r="C289" s="155"/>
      <c r="D289" s="138"/>
    </row>
    <row r="290" spans="1:4" ht="18" customHeight="1">
      <c r="A290" s="155"/>
      <c r="B290" s="155"/>
      <c r="C290" s="155"/>
      <c r="D290" s="138"/>
    </row>
    <row r="291" spans="1:4" ht="18" customHeight="1">
      <c r="A291" s="155"/>
      <c r="B291" s="155"/>
      <c r="C291" s="155"/>
      <c r="D291" s="138"/>
    </row>
    <row r="292" spans="1:4" ht="18" customHeight="1">
      <c r="A292" s="155"/>
      <c r="B292" s="155"/>
      <c r="C292" s="155"/>
      <c r="D292" s="138"/>
    </row>
    <row r="293" spans="1:4" ht="18" customHeight="1">
      <c r="A293" s="155"/>
      <c r="B293" s="155"/>
      <c r="C293" s="155"/>
      <c r="D293" s="138"/>
    </row>
    <row r="294" spans="1:4" ht="18" customHeight="1">
      <c r="A294" s="155"/>
      <c r="B294" s="155"/>
      <c r="C294" s="155"/>
      <c r="D294" s="138"/>
    </row>
    <row r="295" spans="1:4" ht="18" customHeight="1">
      <c r="A295" s="155"/>
      <c r="B295" s="155"/>
      <c r="C295" s="155"/>
      <c r="D295" s="138"/>
    </row>
    <row r="296" spans="1:4" ht="18" customHeight="1">
      <c r="A296" s="155"/>
      <c r="B296" s="155"/>
      <c r="C296" s="155"/>
      <c r="D296" s="138"/>
    </row>
    <row r="297" spans="1:4" ht="18" customHeight="1">
      <c r="A297" s="155"/>
      <c r="B297" s="155"/>
      <c r="C297" s="155"/>
      <c r="D297" s="138"/>
    </row>
    <row r="298" spans="1:4" ht="18" customHeight="1">
      <c r="A298" s="155"/>
      <c r="B298" s="155"/>
      <c r="C298" s="155"/>
      <c r="D298" s="138"/>
    </row>
    <row r="299" spans="1:4" ht="18" customHeight="1">
      <c r="A299" s="155"/>
      <c r="B299" s="155"/>
      <c r="C299" s="155"/>
      <c r="D299" s="138"/>
    </row>
    <row r="300" spans="1:4" ht="18" customHeight="1">
      <c r="A300" s="155"/>
      <c r="B300" s="155"/>
      <c r="C300" s="155"/>
      <c r="D300" s="138"/>
    </row>
    <row r="301" spans="1:4" ht="18" customHeight="1">
      <c r="A301" s="155"/>
      <c r="B301" s="155"/>
      <c r="C301" s="155"/>
      <c r="D301" s="138"/>
    </row>
    <row r="302" spans="1:4" ht="18" customHeight="1">
      <c r="A302" s="155"/>
      <c r="B302" s="155"/>
      <c r="C302" s="155"/>
      <c r="D302" s="138"/>
    </row>
    <row r="303" spans="1:4" ht="18" customHeight="1">
      <c r="A303" s="155"/>
      <c r="B303" s="155"/>
      <c r="C303" s="155"/>
      <c r="D303" s="138"/>
    </row>
    <row r="304" spans="1:4" ht="18" customHeight="1">
      <c r="A304" s="155"/>
      <c r="B304" s="155"/>
      <c r="C304" s="155"/>
      <c r="D304" s="138"/>
    </row>
    <row r="305" spans="1:4" ht="18" customHeight="1">
      <c r="A305" s="155"/>
      <c r="B305" s="155"/>
      <c r="C305" s="155"/>
      <c r="D305" s="138"/>
    </row>
    <row r="306" spans="1:4" ht="18" customHeight="1">
      <c r="A306" s="155"/>
      <c r="B306" s="155"/>
      <c r="C306" s="155"/>
      <c r="D306" s="138"/>
    </row>
    <row r="307" spans="1:4" ht="18" customHeight="1">
      <c r="A307" s="155"/>
      <c r="B307" s="155"/>
      <c r="C307" s="155"/>
      <c r="D307" s="138"/>
    </row>
    <row r="308" spans="1:4" ht="18" customHeight="1">
      <c r="A308" s="155"/>
      <c r="B308" s="155"/>
      <c r="C308" s="155"/>
      <c r="D308" s="138"/>
    </row>
    <row r="309" spans="1:4" ht="18" customHeight="1">
      <c r="A309" s="155"/>
      <c r="B309" s="155"/>
      <c r="C309" s="155"/>
      <c r="D309" s="138"/>
    </row>
    <row r="310" spans="1:4" ht="18" customHeight="1">
      <c r="A310" s="155"/>
      <c r="B310" s="155"/>
      <c r="C310" s="155"/>
      <c r="D310" s="138"/>
    </row>
    <row r="311" spans="1:4" ht="18" customHeight="1">
      <c r="A311" s="155"/>
      <c r="B311" s="155"/>
      <c r="C311" s="155"/>
      <c r="D311" s="138"/>
    </row>
    <row r="312" spans="1:4" ht="18" customHeight="1">
      <c r="A312" s="155"/>
      <c r="B312" s="155"/>
      <c r="C312" s="155"/>
      <c r="D312" s="138"/>
    </row>
    <row r="313" spans="1:4" ht="18" customHeight="1">
      <c r="A313" s="155"/>
      <c r="B313" s="155"/>
      <c r="C313" s="155"/>
      <c r="D313" s="138"/>
    </row>
    <row r="314" spans="1:4" ht="18" customHeight="1">
      <c r="A314" s="155"/>
      <c r="B314" s="155"/>
      <c r="C314" s="155"/>
      <c r="D314" s="138"/>
    </row>
    <row r="315" spans="1:4" ht="18" customHeight="1">
      <c r="A315" s="155"/>
      <c r="B315" s="155"/>
      <c r="C315" s="155"/>
      <c r="D315" s="138"/>
    </row>
    <row r="316" spans="1:4" ht="18" customHeight="1">
      <c r="A316" s="155"/>
      <c r="B316" s="155"/>
      <c r="C316" s="155"/>
      <c r="D316" s="138"/>
    </row>
    <row r="317" spans="1:4" ht="18" customHeight="1">
      <c r="A317" s="155"/>
      <c r="B317" s="155"/>
      <c r="C317" s="155"/>
      <c r="D317" s="138"/>
    </row>
    <row r="318" spans="1:4" ht="18" customHeight="1">
      <c r="A318" s="155"/>
      <c r="B318" s="155"/>
      <c r="C318" s="155"/>
      <c r="D318" s="138"/>
    </row>
    <row r="319" spans="1:4" ht="18" customHeight="1">
      <c r="A319" s="155"/>
      <c r="B319" s="155"/>
      <c r="C319" s="155"/>
      <c r="D319" s="138"/>
    </row>
    <row r="320" spans="1:4" ht="18" customHeight="1">
      <c r="A320" s="155"/>
      <c r="B320" s="155"/>
      <c r="C320" s="155"/>
      <c r="D320" s="138"/>
    </row>
    <row r="321" spans="1:4" ht="18" customHeight="1">
      <c r="A321" s="155"/>
      <c r="B321" s="155"/>
      <c r="C321" s="155"/>
      <c r="D321" s="138"/>
    </row>
    <row r="322" spans="1:4" ht="18" customHeight="1">
      <c r="A322" s="155"/>
      <c r="B322" s="155"/>
      <c r="C322" s="155"/>
      <c r="D322" s="138"/>
    </row>
    <row r="323" spans="1:4" ht="18" customHeight="1">
      <c r="A323" s="155"/>
      <c r="B323" s="155"/>
      <c r="C323" s="155"/>
      <c r="D323" s="138"/>
    </row>
    <row r="324" spans="1:4" ht="18" customHeight="1">
      <c r="A324" s="155"/>
      <c r="B324" s="155"/>
      <c r="C324" s="155"/>
      <c r="D324" s="138"/>
    </row>
    <row r="325" spans="1:4" ht="18" customHeight="1">
      <c r="A325" s="155"/>
      <c r="B325" s="155"/>
      <c r="C325" s="155"/>
      <c r="D325" s="138"/>
    </row>
    <row r="326" spans="1:4" ht="18" customHeight="1">
      <c r="A326" s="155"/>
      <c r="B326" s="155"/>
      <c r="C326" s="155"/>
      <c r="D326" s="138"/>
    </row>
    <row r="327" spans="1:4" ht="18" customHeight="1">
      <c r="A327" s="155"/>
      <c r="B327" s="155"/>
      <c r="C327" s="155"/>
      <c r="D327" s="138"/>
    </row>
    <row r="328" spans="1:4" ht="18" customHeight="1">
      <c r="A328" s="155"/>
      <c r="B328" s="155"/>
      <c r="C328" s="155"/>
      <c r="D328" s="138"/>
    </row>
    <row r="329" spans="1:4" ht="18" customHeight="1">
      <c r="A329" s="155"/>
      <c r="B329" s="155"/>
      <c r="C329" s="155"/>
      <c r="D329" s="138"/>
    </row>
    <row r="330" spans="1:4" ht="18" customHeight="1">
      <c r="A330" s="155"/>
      <c r="B330" s="155"/>
      <c r="C330" s="155"/>
      <c r="D330" s="138"/>
    </row>
    <row r="331" spans="1:4" ht="18" customHeight="1">
      <c r="A331" s="155"/>
      <c r="B331" s="155"/>
      <c r="C331" s="155"/>
      <c r="D331" s="138"/>
    </row>
    <row r="332" spans="1:4" ht="18" customHeight="1">
      <c r="A332" s="155"/>
      <c r="B332" s="155"/>
      <c r="C332" s="155"/>
      <c r="D332" s="138"/>
    </row>
    <row r="333" spans="1:4" ht="18" customHeight="1">
      <c r="A333" s="155"/>
      <c r="B333" s="155"/>
      <c r="C333" s="155"/>
      <c r="D333" s="138"/>
    </row>
    <row r="334" spans="1:4" ht="18" customHeight="1">
      <c r="A334" s="155"/>
      <c r="B334" s="155"/>
      <c r="C334" s="155"/>
      <c r="D334" s="138"/>
    </row>
    <row r="335" spans="1:4" ht="18" customHeight="1">
      <c r="A335" s="155"/>
      <c r="B335" s="155"/>
      <c r="C335" s="155"/>
      <c r="D335" s="138"/>
    </row>
    <row r="336" spans="1:4" ht="18" customHeight="1">
      <c r="A336" s="155"/>
      <c r="B336" s="155"/>
      <c r="C336" s="155"/>
      <c r="D336" s="138"/>
    </row>
    <row r="337" spans="1:4" ht="18" customHeight="1">
      <c r="A337" s="155"/>
      <c r="B337" s="155"/>
      <c r="C337" s="155"/>
      <c r="D337" s="138"/>
    </row>
    <row r="338" spans="1:4" ht="18" customHeight="1">
      <c r="A338" s="155"/>
      <c r="B338" s="155"/>
      <c r="C338" s="155"/>
      <c r="D338" s="138"/>
    </row>
    <row r="339" spans="1:4" ht="18" customHeight="1">
      <c r="A339" s="155"/>
      <c r="B339" s="155"/>
      <c r="C339" s="155"/>
      <c r="D339" s="138"/>
    </row>
    <row r="340" spans="1:4" ht="18" customHeight="1">
      <c r="A340" s="155"/>
      <c r="B340" s="155"/>
      <c r="C340" s="155"/>
      <c r="D340" s="138"/>
    </row>
    <row r="341" spans="1:4" ht="18" customHeight="1">
      <c r="A341" s="155"/>
      <c r="B341" s="155"/>
      <c r="C341" s="155"/>
      <c r="D341" s="138"/>
    </row>
    <row r="342" spans="1:4" ht="18" customHeight="1">
      <c r="A342" s="155"/>
      <c r="B342" s="155"/>
      <c r="C342" s="155"/>
      <c r="D342" s="138"/>
    </row>
    <row r="343" spans="1:4" ht="18" customHeight="1">
      <c r="A343" s="155"/>
      <c r="B343" s="155"/>
      <c r="C343" s="155"/>
      <c r="D343" s="138"/>
    </row>
    <row r="344" spans="1:4" ht="18" customHeight="1">
      <c r="A344" s="155"/>
      <c r="B344" s="155"/>
      <c r="C344" s="155"/>
      <c r="D344" s="138"/>
    </row>
    <row r="345" spans="1:4" ht="18" customHeight="1">
      <c r="A345" s="155"/>
      <c r="B345" s="155"/>
      <c r="C345" s="155"/>
      <c r="D345" s="138"/>
    </row>
    <row r="346" spans="1:4" ht="18" customHeight="1">
      <c r="A346" s="155"/>
      <c r="B346" s="155"/>
      <c r="C346" s="155"/>
      <c r="D346" s="138"/>
    </row>
    <row r="347" spans="1:4" ht="18" customHeight="1">
      <c r="A347" s="155"/>
      <c r="B347" s="155"/>
      <c r="C347" s="155"/>
      <c r="D347" s="138"/>
    </row>
    <row r="348" spans="1:4" ht="18" customHeight="1">
      <c r="A348" s="155"/>
      <c r="B348" s="155"/>
      <c r="C348" s="155"/>
      <c r="D348" s="138"/>
    </row>
    <row r="349" spans="1:4" ht="18" customHeight="1">
      <c r="A349" s="155"/>
      <c r="B349" s="155"/>
      <c r="C349" s="155"/>
      <c r="D349" s="138"/>
    </row>
    <row r="350" spans="1:4" ht="18" customHeight="1">
      <c r="A350" s="155"/>
      <c r="B350" s="155"/>
      <c r="C350" s="155"/>
      <c r="D350" s="138"/>
    </row>
    <row r="351" spans="1:4" ht="18" customHeight="1">
      <c r="A351" s="155"/>
      <c r="B351" s="155"/>
      <c r="C351" s="155"/>
      <c r="D351" s="138"/>
    </row>
    <row r="352" spans="1:4" ht="18" customHeight="1">
      <c r="A352" s="155"/>
      <c r="B352" s="155"/>
      <c r="C352" s="155"/>
      <c r="D352" s="138"/>
    </row>
    <row r="353" spans="1:4" ht="18" customHeight="1">
      <c r="A353" s="155"/>
      <c r="B353" s="155"/>
      <c r="C353" s="155"/>
      <c r="D353" s="138"/>
    </row>
    <row r="354" spans="1:4" ht="18" customHeight="1">
      <c r="A354" s="155"/>
      <c r="B354" s="155"/>
      <c r="C354" s="155"/>
      <c r="D354" s="138"/>
    </row>
    <row r="355" spans="1:4" ht="18" customHeight="1">
      <c r="A355" s="155"/>
      <c r="B355" s="155"/>
      <c r="C355" s="155"/>
      <c r="D355" s="138"/>
    </row>
    <row r="356" spans="1:4" ht="18" customHeight="1">
      <c r="A356" s="155"/>
      <c r="B356" s="155"/>
      <c r="C356" s="155"/>
      <c r="D356" s="138"/>
    </row>
    <row r="357" spans="1:4" ht="18" customHeight="1">
      <c r="A357" s="155"/>
      <c r="B357" s="155"/>
      <c r="C357" s="155"/>
      <c r="D357" s="138"/>
    </row>
    <row r="358" spans="1:4" ht="18" customHeight="1">
      <c r="A358" s="155"/>
      <c r="B358" s="155"/>
      <c r="C358" s="155"/>
      <c r="D358" s="138"/>
    </row>
    <row r="359" spans="1:4" ht="18" customHeight="1">
      <c r="A359" s="155"/>
      <c r="B359" s="155"/>
      <c r="C359" s="155"/>
      <c r="D359" s="138"/>
    </row>
    <row r="360" spans="1:4" ht="18" customHeight="1">
      <c r="A360" s="155"/>
      <c r="B360" s="155"/>
      <c r="C360" s="155"/>
      <c r="D360" s="138"/>
    </row>
    <row r="361" spans="1:4" ht="18" customHeight="1">
      <c r="A361" s="155"/>
      <c r="B361" s="155"/>
      <c r="C361" s="155"/>
      <c r="D361" s="138"/>
    </row>
    <row r="362" spans="1:4" ht="18" customHeight="1">
      <c r="A362" s="155"/>
      <c r="B362" s="155"/>
      <c r="C362" s="155"/>
      <c r="D362" s="138"/>
    </row>
    <row r="363" spans="1:4" ht="18" customHeight="1">
      <c r="A363" s="155"/>
      <c r="B363" s="155"/>
      <c r="C363" s="155"/>
      <c r="D363" s="138"/>
    </row>
    <row r="364" spans="1:4" ht="18" customHeight="1">
      <c r="A364" s="155"/>
      <c r="B364" s="155"/>
      <c r="C364" s="155"/>
      <c r="D364" s="138"/>
    </row>
    <row r="365" spans="1:4" ht="18" customHeight="1">
      <c r="A365" s="155"/>
      <c r="B365" s="155"/>
      <c r="C365" s="155"/>
      <c r="D365" s="138"/>
    </row>
    <row r="366" spans="1:4" ht="18" customHeight="1">
      <c r="A366" s="155"/>
      <c r="B366" s="155"/>
      <c r="C366" s="155"/>
      <c r="D366" s="138"/>
    </row>
    <row r="367" spans="1:4" ht="18" customHeight="1">
      <c r="A367" s="155"/>
      <c r="B367" s="155"/>
      <c r="C367" s="155"/>
      <c r="D367" s="138"/>
    </row>
    <row r="368" spans="1:4" ht="18" customHeight="1">
      <c r="A368" s="155"/>
      <c r="B368" s="155"/>
      <c r="C368" s="155"/>
      <c r="D368" s="138"/>
    </row>
    <row r="369" spans="1:4" ht="18" customHeight="1">
      <c r="A369" s="155"/>
      <c r="B369" s="155"/>
      <c r="C369" s="155"/>
      <c r="D369" s="138"/>
    </row>
    <row r="370" spans="1:4" ht="18" customHeight="1">
      <c r="A370" s="155"/>
      <c r="B370" s="155"/>
      <c r="C370" s="155"/>
      <c r="D370" s="138"/>
    </row>
    <row r="371" spans="1:4" ht="18" customHeight="1">
      <c r="A371" s="155"/>
      <c r="B371" s="155"/>
      <c r="C371" s="155"/>
      <c r="D371" s="138"/>
    </row>
    <row r="372" spans="1:4" ht="18" customHeight="1">
      <c r="A372" s="155"/>
      <c r="B372" s="155"/>
      <c r="C372" s="155"/>
      <c r="D372" s="138"/>
    </row>
    <row r="373" spans="1:4" ht="18" customHeight="1">
      <c r="A373" s="155"/>
      <c r="B373" s="155"/>
      <c r="C373" s="155"/>
      <c r="D373" s="138"/>
    </row>
    <row r="374" spans="1:4" ht="18" customHeight="1">
      <c r="A374" s="155"/>
      <c r="B374" s="155"/>
      <c r="C374" s="155"/>
      <c r="D374" s="138"/>
    </row>
    <row r="375" spans="1:4" ht="18" customHeight="1">
      <c r="A375" s="155"/>
      <c r="B375" s="155"/>
      <c r="C375" s="155"/>
      <c r="D375" s="138"/>
    </row>
    <row r="376" spans="1:4" ht="18" customHeight="1">
      <c r="A376" s="155"/>
      <c r="B376" s="155"/>
      <c r="C376" s="155"/>
      <c r="D376" s="138"/>
    </row>
    <row r="377" spans="1:4" ht="18" customHeight="1">
      <c r="A377" s="155"/>
      <c r="B377" s="155"/>
      <c r="C377" s="155"/>
      <c r="D377" s="138"/>
    </row>
    <row r="378" spans="1:4" ht="18" customHeight="1">
      <c r="A378" s="155"/>
      <c r="B378" s="155"/>
      <c r="C378" s="155"/>
      <c r="D378" s="138"/>
    </row>
    <row r="379" spans="1:4" ht="18" customHeight="1">
      <c r="A379" s="155"/>
      <c r="B379" s="155"/>
      <c r="C379" s="155"/>
      <c r="D379" s="138"/>
    </row>
    <row r="380" spans="1:4" ht="18" customHeight="1">
      <c r="A380" s="155"/>
      <c r="B380" s="155"/>
      <c r="C380" s="155"/>
      <c r="D380" s="138"/>
    </row>
    <row r="381" spans="1:4" ht="18" customHeight="1">
      <c r="A381" s="155"/>
      <c r="B381" s="155"/>
      <c r="C381" s="155"/>
      <c r="D381" s="138"/>
    </row>
    <row r="382" spans="1:4" ht="18" customHeight="1">
      <c r="A382" s="155"/>
      <c r="B382" s="155"/>
      <c r="C382" s="155"/>
      <c r="D382" s="138"/>
    </row>
    <row r="383" spans="1:4" ht="18" customHeight="1">
      <c r="A383" s="155"/>
      <c r="B383" s="155"/>
      <c r="C383" s="155"/>
      <c r="D383" s="138"/>
    </row>
    <row r="384" spans="1:4" ht="18" customHeight="1">
      <c r="A384" s="155"/>
      <c r="B384" s="155"/>
      <c r="C384" s="155"/>
      <c r="D384" s="138"/>
    </row>
    <row r="385" spans="1:4" ht="18" customHeight="1">
      <c r="A385" s="155"/>
      <c r="B385" s="155"/>
      <c r="C385" s="155"/>
      <c r="D385" s="138"/>
    </row>
    <row r="386" spans="1:4" ht="18" customHeight="1">
      <c r="A386" s="155"/>
      <c r="B386" s="155"/>
      <c r="C386" s="155"/>
      <c r="D386" s="138"/>
    </row>
    <row r="387" spans="1:4" ht="18" customHeight="1">
      <c r="A387" s="155"/>
      <c r="B387" s="155"/>
      <c r="C387" s="155"/>
      <c r="D387" s="138"/>
    </row>
    <row r="388" spans="1:4" ht="18" customHeight="1">
      <c r="A388" s="155"/>
      <c r="B388" s="155"/>
      <c r="C388" s="155"/>
      <c r="D388" s="138"/>
    </row>
    <row r="389" spans="1:4" ht="18" customHeight="1">
      <c r="A389" s="155"/>
      <c r="B389" s="155"/>
      <c r="C389" s="155"/>
      <c r="D389" s="138"/>
    </row>
    <row r="390" spans="1:4" ht="18" customHeight="1">
      <c r="A390" s="155"/>
      <c r="B390" s="155"/>
      <c r="C390" s="155"/>
      <c r="D390" s="138"/>
    </row>
    <row r="391" spans="1:4" ht="18" customHeight="1">
      <c r="A391" s="155"/>
      <c r="B391" s="155"/>
      <c r="C391" s="155"/>
      <c r="D391" s="138"/>
    </row>
    <row r="392" spans="1:4" ht="18" customHeight="1">
      <c r="A392" s="155"/>
      <c r="B392" s="155"/>
      <c r="C392" s="155"/>
      <c r="D392" s="138"/>
    </row>
    <row r="393" spans="1:4" ht="18" customHeight="1">
      <c r="A393" s="155"/>
      <c r="B393" s="155"/>
      <c r="C393" s="155"/>
      <c r="D393" s="138"/>
    </row>
    <row r="394" spans="1:4" ht="18" customHeight="1">
      <c r="A394" s="155"/>
      <c r="B394" s="155"/>
      <c r="C394" s="155"/>
      <c r="D394" s="138"/>
    </row>
    <row r="395" spans="1:4" ht="18" customHeight="1">
      <c r="A395" s="155"/>
      <c r="B395" s="155"/>
      <c r="C395" s="155"/>
      <c r="D395" s="138"/>
    </row>
    <row r="396" spans="1:4" ht="18" customHeight="1">
      <c r="A396" s="155"/>
      <c r="B396" s="155"/>
      <c r="C396" s="155"/>
      <c r="D396" s="138"/>
    </row>
    <row r="397" spans="1:4" ht="18" customHeight="1">
      <c r="A397" s="155"/>
      <c r="B397" s="155"/>
      <c r="C397" s="155"/>
      <c r="D397" s="138"/>
    </row>
    <row r="398" spans="1:4" ht="18" customHeight="1">
      <c r="A398" s="155"/>
      <c r="B398" s="155"/>
      <c r="C398" s="155"/>
      <c r="D398" s="138"/>
    </row>
    <row r="399" spans="1:4" ht="18" customHeight="1">
      <c r="A399" s="155"/>
      <c r="B399" s="155"/>
      <c r="C399" s="155"/>
      <c r="D399" s="138"/>
    </row>
    <row r="400" spans="1:4" ht="18" customHeight="1">
      <c r="A400" s="155"/>
      <c r="B400" s="155"/>
      <c r="C400" s="155"/>
      <c r="D400" s="138"/>
    </row>
    <row r="401" spans="1:4" ht="18" customHeight="1">
      <c r="A401" s="155"/>
      <c r="B401" s="155"/>
      <c r="C401" s="155"/>
      <c r="D401" s="138"/>
    </row>
    <row r="402" spans="1:4" ht="18" customHeight="1">
      <c r="A402" s="155"/>
      <c r="B402" s="155"/>
      <c r="C402" s="155"/>
      <c r="D402" s="138"/>
    </row>
    <row r="403" spans="1:4" ht="18" customHeight="1">
      <c r="A403" s="155"/>
      <c r="B403" s="155"/>
      <c r="C403" s="155"/>
      <c r="D403" s="138"/>
    </row>
    <row r="404" spans="1:4" ht="18" customHeight="1">
      <c r="A404" s="155"/>
      <c r="B404" s="155"/>
      <c r="C404" s="155"/>
      <c r="D404" s="138"/>
    </row>
    <row r="405" spans="1:4" ht="18" customHeight="1">
      <c r="A405" s="155"/>
      <c r="B405" s="155"/>
      <c r="C405" s="155"/>
      <c r="D405" s="138"/>
    </row>
    <row r="406" spans="1:4" ht="18" customHeight="1">
      <c r="A406" s="155"/>
      <c r="B406" s="155"/>
      <c r="C406" s="155"/>
      <c r="D406" s="138"/>
    </row>
    <row r="407" spans="1:4" ht="18" customHeight="1">
      <c r="A407" s="155"/>
      <c r="B407" s="155"/>
      <c r="C407" s="155"/>
      <c r="D407" s="138"/>
    </row>
    <row r="408" spans="1:4" ht="18" customHeight="1">
      <c r="A408" s="155"/>
      <c r="B408" s="155"/>
      <c r="C408" s="155"/>
      <c r="D408" s="138"/>
    </row>
    <row r="409" spans="1:4" ht="18" customHeight="1">
      <c r="A409" s="155"/>
      <c r="B409" s="155"/>
      <c r="C409" s="155"/>
      <c r="D409" s="138"/>
    </row>
    <row r="410" spans="1:4" ht="18" customHeight="1">
      <c r="A410" s="155"/>
      <c r="B410" s="155"/>
      <c r="C410" s="155"/>
      <c r="D410" s="138"/>
    </row>
    <row r="411" spans="1:4" ht="18" customHeight="1">
      <c r="A411" s="155"/>
      <c r="B411" s="155"/>
      <c r="C411" s="155"/>
      <c r="D411" s="138"/>
    </row>
    <row r="412" spans="1:4" ht="18" customHeight="1">
      <c r="A412" s="155"/>
      <c r="B412" s="155"/>
      <c r="C412" s="155"/>
      <c r="D412" s="138"/>
    </row>
    <row r="413" spans="1:4" ht="18" customHeight="1">
      <c r="A413" s="155"/>
      <c r="B413" s="155"/>
      <c r="C413" s="155"/>
      <c r="D413" s="138"/>
    </row>
    <row r="414" spans="1:4" ht="18" customHeight="1">
      <c r="A414" s="155"/>
      <c r="B414" s="155"/>
      <c r="C414" s="155"/>
      <c r="D414" s="138"/>
    </row>
    <row r="415" spans="1:4" ht="18" customHeight="1">
      <c r="A415" s="155"/>
      <c r="B415" s="155"/>
      <c r="C415" s="155"/>
      <c r="D415" s="138"/>
    </row>
    <row r="416" spans="1:4" ht="18" customHeight="1">
      <c r="A416" s="155"/>
      <c r="B416" s="155"/>
      <c r="C416" s="155"/>
      <c r="D416" s="138"/>
    </row>
    <row r="417" spans="1:4" ht="18" customHeight="1">
      <c r="A417" s="155"/>
      <c r="B417" s="155"/>
      <c r="C417" s="155"/>
      <c r="D417" s="138"/>
    </row>
    <row r="418" spans="1:4" ht="18" customHeight="1">
      <c r="A418" s="155"/>
      <c r="B418" s="155"/>
      <c r="C418" s="155"/>
      <c r="D418" s="138"/>
    </row>
    <row r="419" spans="1:4" ht="18" customHeight="1">
      <c r="A419" s="155"/>
      <c r="B419" s="155"/>
      <c r="C419" s="155"/>
      <c r="D419" s="138"/>
    </row>
    <row r="420" spans="1:4" ht="18" customHeight="1">
      <c r="A420" s="155"/>
      <c r="B420" s="155"/>
      <c r="C420" s="155"/>
      <c r="D420" s="138"/>
    </row>
    <row r="421" spans="1:4" ht="18" customHeight="1">
      <c r="A421" s="155"/>
      <c r="B421" s="155"/>
      <c r="C421" s="155"/>
      <c r="D421" s="138"/>
    </row>
    <row r="422" spans="1:4" ht="18" customHeight="1">
      <c r="A422" s="155"/>
      <c r="B422" s="155"/>
      <c r="C422" s="155"/>
      <c r="D422" s="138"/>
    </row>
    <row r="423" spans="1:4" ht="18" customHeight="1">
      <c r="A423" s="155"/>
      <c r="B423" s="155"/>
      <c r="C423" s="155"/>
      <c r="D423" s="138"/>
    </row>
    <row r="424" spans="1:4" ht="18" customHeight="1">
      <c r="A424" s="155"/>
      <c r="B424" s="155"/>
      <c r="C424" s="155"/>
      <c r="D424" s="138"/>
    </row>
    <row r="425" spans="1:4" ht="18" customHeight="1">
      <c r="A425" s="155"/>
      <c r="B425" s="155"/>
      <c r="C425" s="155"/>
      <c r="D425" s="138"/>
    </row>
    <row r="426" spans="1:4" ht="18" customHeight="1">
      <c r="A426" s="155"/>
      <c r="B426" s="155"/>
      <c r="C426" s="155"/>
      <c r="D426" s="138"/>
    </row>
    <row r="427" spans="1:4" ht="18" customHeight="1">
      <c r="A427" s="155"/>
      <c r="B427" s="155"/>
      <c r="C427" s="155"/>
      <c r="D427" s="138"/>
    </row>
    <row r="428" spans="1:4" ht="18" customHeight="1">
      <c r="A428" s="155"/>
      <c r="B428" s="155"/>
      <c r="C428" s="155"/>
      <c r="D428" s="138"/>
    </row>
    <row r="429" spans="1:4" ht="18" customHeight="1">
      <c r="A429" s="155"/>
      <c r="B429" s="155"/>
      <c r="C429" s="155"/>
      <c r="D429" s="138"/>
    </row>
    <row r="430" spans="1:4" ht="18" customHeight="1">
      <c r="A430" s="155"/>
      <c r="B430" s="155"/>
      <c r="C430" s="155"/>
      <c r="D430" s="138"/>
    </row>
    <row r="431" spans="1:4" ht="18" customHeight="1">
      <c r="A431" s="155"/>
      <c r="B431" s="155"/>
      <c r="C431" s="155"/>
      <c r="D431" s="138"/>
    </row>
    <row r="432" spans="1:4" ht="18" customHeight="1">
      <c r="A432" s="155"/>
      <c r="B432" s="155"/>
      <c r="C432" s="155"/>
      <c r="D432" s="138"/>
    </row>
    <row r="433" spans="1:4" ht="18" customHeight="1">
      <c r="A433" s="155"/>
      <c r="B433" s="155"/>
      <c r="C433" s="155"/>
      <c r="D433" s="138"/>
    </row>
    <row r="434" spans="1:4" ht="18" customHeight="1">
      <c r="A434" s="155"/>
      <c r="B434" s="155"/>
      <c r="C434" s="155"/>
      <c r="D434" s="138"/>
    </row>
    <row r="435" spans="1:4" ht="18" customHeight="1">
      <c r="A435" s="155"/>
      <c r="B435" s="155"/>
      <c r="C435" s="155"/>
      <c r="D435" s="138"/>
    </row>
    <row r="436" spans="1:4" ht="18" customHeight="1">
      <c r="A436" s="155"/>
      <c r="B436" s="155"/>
      <c r="C436" s="155"/>
      <c r="D436" s="138"/>
    </row>
    <row r="437" spans="1:4" ht="18" customHeight="1">
      <c r="A437" s="155"/>
      <c r="B437" s="155"/>
      <c r="C437" s="155"/>
      <c r="D437" s="138"/>
    </row>
    <row r="438" spans="1:4" ht="18" customHeight="1">
      <c r="A438" s="155"/>
      <c r="B438" s="155"/>
      <c r="C438" s="155"/>
      <c r="D438" s="138"/>
    </row>
    <row r="439" spans="1:4" ht="18" customHeight="1">
      <c r="A439" s="155"/>
      <c r="B439" s="155"/>
      <c r="C439" s="155"/>
      <c r="D439" s="138"/>
    </row>
    <row r="440" spans="1:4" ht="18" customHeight="1">
      <c r="A440" s="155"/>
      <c r="B440" s="155"/>
      <c r="C440" s="155"/>
      <c r="D440" s="138"/>
    </row>
    <row r="441" spans="1:4" ht="18" customHeight="1">
      <c r="A441" s="155"/>
      <c r="B441" s="155"/>
      <c r="C441" s="155"/>
      <c r="D441" s="138"/>
    </row>
    <row r="442" spans="1:4" ht="18" customHeight="1">
      <c r="A442" s="155"/>
      <c r="B442" s="155"/>
      <c r="C442" s="155"/>
      <c r="D442" s="138"/>
    </row>
    <row r="443" spans="1:4" ht="18" customHeight="1">
      <c r="A443" s="155"/>
      <c r="B443" s="155"/>
      <c r="C443" s="155"/>
      <c r="D443" s="138"/>
    </row>
    <row r="444" spans="1:4" ht="18" customHeight="1">
      <c r="A444" s="155"/>
      <c r="B444" s="155"/>
      <c r="C444" s="155"/>
      <c r="D444" s="138"/>
    </row>
    <row r="445" spans="1:4" ht="18" customHeight="1">
      <c r="A445" s="155"/>
      <c r="B445" s="155"/>
      <c r="C445" s="155"/>
      <c r="D445" s="138"/>
    </row>
    <row r="446" spans="1:4" ht="18" customHeight="1">
      <c r="A446" s="155"/>
      <c r="B446" s="155"/>
      <c r="C446" s="155"/>
      <c r="D446" s="138"/>
    </row>
    <row r="447" spans="1:4" ht="18" customHeight="1">
      <c r="A447" s="155"/>
      <c r="B447" s="155"/>
      <c r="C447" s="155"/>
      <c r="D447" s="138"/>
    </row>
    <row r="448" spans="1:4" ht="18" customHeight="1">
      <c r="A448" s="155"/>
      <c r="B448" s="155"/>
      <c r="C448" s="155"/>
      <c r="D448" s="138"/>
    </row>
    <row r="449" spans="1:4" ht="18" customHeight="1">
      <c r="A449" s="155"/>
      <c r="B449" s="155"/>
      <c r="C449" s="155"/>
      <c r="D449" s="138"/>
    </row>
    <row r="450" spans="1:4" ht="18" customHeight="1">
      <c r="A450" s="155"/>
      <c r="B450" s="155"/>
      <c r="C450" s="155"/>
      <c r="D450" s="138"/>
    </row>
    <row r="451" spans="1:4" ht="18" customHeight="1">
      <c r="A451" s="155"/>
      <c r="B451" s="155"/>
      <c r="C451" s="155"/>
      <c r="D451" s="138"/>
    </row>
    <row r="452" spans="1:4" ht="18" customHeight="1">
      <c r="A452" s="155"/>
      <c r="B452" s="155"/>
      <c r="C452" s="155"/>
      <c r="D452" s="138"/>
    </row>
    <row r="453" spans="1:4" ht="18" customHeight="1">
      <c r="A453" s="155"/>
      <c r="B453" s="155"/>
      <c r="C453" s="155"/>
      <c r="D453" s="138"/>
    </row>
    <row r="454" spans="1:4" ht="18" customHeight="1">
      <c r="A454" s="155"/>
      <c r="B454" s="155"/>
      <c r="C454" s="155"/>
      <c r="D454" s="138"/>
    </row>
    <row r="455" spans="1:4" ht="18" customHeight="1">
      <c r="A455" s="155"/>
      <c r="B455" s="155"/>
      <c r="C455" s="155"/>
      <c r="D455" s="138"/>
    </row>
    <row r="456" spans="1:4" ht="18" customHeight="1">
      <c r="A456" s="155"/>
      <c r="B456" s="155"/>
      <c r="C456" s="155"/>
      <c r="D456" s="138"/>
    </row>
    <row r="457" spans="1:4" ht="18" customHeight="1">
      <c r="A457" s="155"/>
      <c r="B457" s="155"/>
      <c r="C457" s="155"/>
      <c r="D457" s="138"/>
    </row>
    <row r="458" spans="1:4" ht="18" customHeight="1">
      <c r="A458" s="155"/>
      <c r="B458" s="155"/>
      <c r="C458" s="155"/>
      <c r="D458" s="138"/>
    </row>
    <row r="459" spans="1:4" ht="18" customHeight="1">
      <c r="A459" s="155"/>
      <c r="B459" s="155"/>
      <c r="C459" s="155"/>
      <c r="D459" s="138"/>
    </row>
    <row r="460" spans="1:4" ht="18" customHeight="1">
      <c r="A460" s="155"/>
      <c r="B460" s="155"/>
      <c r="C460" s="155"/>
      <c r="D460" s="138"/>
    </row>
    <row r="461" spans="1:4" ht="18" customHeight="1">
      <c r="A461" s="155"/>
      <c r="B461" s="155"/>
      <c r="C461" s="155"/>
      <c r="D461" s="138"/>
    </row>
    <row r="462" spans="1:4" ht="18" customHeight="1">
      <c r="A462" s="155"/>
      <c r="B462" s="155"/>
      <c r="C462" s="155"/>
      <c r="D462" s="138"/>
    </row>
    <row r="463" spans="1:4" ht="18" customHeight="1">
      <c r="A463" s="155"/>
      <c r="B463" s="155"/>
      <c r="C463" s="155"/>
      <c r="D463" s="138"/>
    </row>
    <row r="464" spans="1:4" ht="18" customHeight="1">
      <c r="A464" s="155"/>
      <c r="B464" s="155"/>
      <c r="C464" s="155"/>
      <c r="D464" s="138"/>
    </row>
    <row r="465" spans="1:4" ht="18" customHeight="1">
      <c r="A465" s="155"/>
      <c r="B465" s="155"/>
      <c r="C465" s="155"/>
      <c r="D465" s="138"/>
    </row>
    <row r="466" spans="1:4" ht="18" customHeight="1">
      <c r="A466" s="155"/>
      <c r="B466" s="155"/>
      <c r="C466" s="155"/>
      <c r="D466" s="138"/>
    </row>
    <row r="467" spans="1:4" ht="18" customHeight="1">
      <c r="A467" s="155"/>
      <c r="B467" s="155"/>
      <c r="C467" s="155"/>
      <c r="D467" s="138"/>
    </row>
    <row r="468" spans="1:4" ht="18" customHeight="1">
      <c r="A468" s="155"/>
      <c r="B468" s="155"/>
      <c r="C468" s="155"/>
      <c r="D468" s="138"/>
    </row>
    <row r="469" spans="1:4" ht="18" customHeight="1">
      <c r="A469" s="155"/>
      <c r="B469" s="155"/>
      <c r="C469" s="155"/>
      <c r="D469" s="138"/>
    </row>
    <row r="470" spans="1:4" ht="18" customHeight="1">
      <c r="A470" s="155"/>
      <c r="B470" s="155"/>
      <c r="C470" s="155"/>
      <c r="D470" s="138"/>
    </row>
    <row r="471" spans="1:4" ht="18" customHeight="1">
      <c r="A471" s="155"/>
      <c r="B471" s="155"/>
      <c r="C471" s="155"/>
      <c r="D471" s="138"/>
    </row>
    <row r="472" spans="1:4" ht="18" customHeight="1">
      <c r="A472" s="155"/>
      <c r="B472" s="155"/>
      <c r="C472" s="155"/>
      <c r="D472" s="138"/>
    </row>
    <row r="473" spans="1:4" ht="18" customHeight="1">
      <c r="A473" s="155"/>
      <c r="B473" s="155"/>
      <c r="C473" s="155"/>
      <c r="D473" s="138"/>
    </row>
    <row r="474" spans="1:4" ht="18" customHeight="1">
      <c r="A474" s="155"/>
      <c r="B474" s="155"/>
      <c r="C474" s="155"/>
      <c r="D474" s="138"/>
    </row>
    <row r="475" spans="1:4" ht="18" customHeight="1">
      <c r="A475" s="155"/>
      <c r="B475" s="155"/>
      <c r="C475" s="155"/>
      <c r="D475" s="138"/>
    </row>
    <row r="476" spans="1:4" ht="18" customHeight="1">
      <c r="A476" s="155"/>
      <c r="B476" s="155"/>
      <c r="C476" s="155"/>
      <c r="D476" s="138"/>
    </row>
    <row r="477" spans="1:4" ht="18" customHeight="1">
      <c r="A477" s="155"/>
      <c r="B477" s="155"/>
      <c r="C477" s="155"/>
      <c r="D477" s="138"/>
    </row>
    <row r="478" spans="1:4" ht="18" customHeight="1">
      <c r="A478" s="155"/>
      <c r="B478" s="155"/>
      <c r="C478" s="155"/>
      <c r="D478" s="138"/>
    </row>
    <row r="479" spans="1:4" ht="18" customHeight="1">
      <c r="A479" s="155"/>
      <c r="B479" s="155"/>
      <c r="C479" s="155"/>
      <c r="D479" s="138"/>
    </row>
    <row r="480" spans="1:4" ht="18" customHeight="1">
      <c r="A480" s="155"/>
      <c r="B480" s="155"/>
      <c r="C480" s="155"/>
      <c r="D480" s="138"/>
    </row>
    <row r="481" spans="1:4" ht="18" customHeight="1">
      <c r="A481" s="155"/>
      <c r="B481" s="155"/>
      <c r="C481" s="155"/>
      <c r="D481" s="138"/>
    </row>
    <row r="482" spans="1:4" ht="18" customHeight="1">
      <c r="A482" s="155"/>
      <c r="B482" s="155"/>
      <c r="C482" s="155"/>
      <c r="D482" s="138"/>
    </row>
    <row r="483" spans="1:4" ht="18" customHeight="1">
      <c r="A483" s="155"/>
      <c r="B483" s="155"/>
      <c r="C483" s="155"/>
      <c r="D483" s="138"/>
    </row>
    <row r="484" spans="1:4" ht="18" customHeight="1">
      <c r="A484" s="155"/>
      <c r="B484" s="155"/>
      <c r="C484" s="155"/>
      <c r="D484" s="138"/>
    </row>
    <row r="485" spans="1:4" ht="18" customHeight="1">
      <c r="A485" s="155"/>
      <c r="B485" s="155"/>
      <c r="C485" s="155"/>
      <c r="D485" s="138"/>
    </row>
    <row r="486" spans="1:4" ht="18" customHeight="1">
      <c r="A486" s="155"/>
      <c r="B486" s="155"/>
      <c r="C486" s="155"/>
      <c r="D486" s="138"/>
    </row>
    <row r="487" spans="1:4" ht="18" customHeight="1">
      <c r="A487" s="155"/>
      <c r="B487" s="155"/>
      <c r="C487" s="155"/>
      <c r="D487" s="138"/>
    </row>
    <row r="488" spans="1:4" ht="18" customHeight="1">
      <c r="A488" s="155"/>
      <c r="B488" s="155"/>
      <c r="C488" s="155"/>
      <c r="D488" s="138"/>
    </row>
    <row r="489" spans="1:4" ht="18" customHeight="1">
      <c r="A489" s="155"/>
      <c r="B489" s="155"/>
      <c r="C489" s="155"/>
      <c r="D489" s="138"/>
    </row>
    <row r="490" spans="1:4" ht="18" customHeight="1">
      <c r="A490" s="155"/>
      <c r="B490" s="155"/>
      <c r="C490" s="155"/>
      <c r="D490" s="138"/>
    </row>
    <row r="491" spans="1:4" ht="18" customHeight="1">
      <c r="A491" s="155"/>
      <c r="B491" s="155"/>
      <c r="C491" s="155"/>
      <c r="D491" s="138"/>
    </row>
    <row r="492" spans="1:4" ht="18" customHeight="1">
      <c r="A492" s="155"/>
      <c r="B492" s="155"/>
      <c r="C492" s="155"/>
      <c r="D492" s="138"/>
    </row>
    <row r="493" spans="1:4" ht="18" customHeight="1">
      <c r="A493" s="155"/>
      <c r="B493" s="155"/>
      <c r="C493" s="155"/>
      <c r="D493" s="138"/>
    </row>
    <row r="494" spans="1:4" ht="18" customHeight="1">
      <c r="A494" s="155"/>
      <c r="B494" s="155"/>
      <c r="C494" s="155"/>
      <c r="D494" s="138"/>
    </row>
    <row r="495" spans="1:4" ht="18" customHeight="1">
      <c r="A495" s="155"/>
      <c r="B495" s="155"/>
      <c r="C495" s="155"/>
      <c r="D495" s="138"/>
    </row>
    <row r="496" spans="1:4" ht="18" customHeight="1">
      <c r="A496" s="155"/>
      <c r="B496" s="155"/>
      <c r="C496" s="155"/>
      <c r="D496" s="138"/>
    </row>
    <row r="497" spans="1:4" ht="18" customHeight="1">
      <c r="A497" s="155"/>
      <c r="B497" s="155"/>
      <c r="C497" s="155"/>
      <c r="D497" s="138"/>
    </row>
    <row r="498" spans="1:4" ht="18" customHeight="1">
      <c r="A498" s="155"/>
      <c r="B498" s="155"/>
      <c r="C498" s="155"/>
      <c r="D498" s="138"/>
    </row>
    <row r="499" spans="1:4" ht="18" customHeight="1">
      <c r="A499" s="155"/>
      <c r="B499" s="155"/>
      <c r="C499" s="155"/>
      <c r="D499" s="138"/>
    </row>
    <row r="500" spans="1:4" ht="18" customHeight="1">
      <c r="A500" s="155"/>
      <c r="B500" s="155"/>
      <c r="C500" s="155"/>
      <c r="D500" s="138"/>
    </row>
    <row r="501" spans="1:4" ht="18" customHeight="1">
      <c r="A501" s="155"/>
      <c r="B501" s="155"/>
      <c r="C501" s="155"/>
      <c r="D501" s="138"/>
    </row>
    <row r="502" spans="1:4" ht="18" customHeight="1">
      <c r="A502" s="155"/>
      <c r="B502" s="155"/>
      <c r="C502" s="155"/>
      <c r="D502" s="138"/>
    </row>
    <row r="503" spans="1:4" ht="18" customHeight="1">
      <c r="A503" s="155"/>
      <c r="B503" s="155"/>
      <c r="C503" s="155"/>
      <c r="D503" s="138"/>
    </row>
    <row r="504" spans="1:4" ht="18" customHeight="1">
      <c r="A504" s="155"/>
      <c r="B504" s="155"/>
      <c r="C504" s="155"/>
      <c r="D504" s="138"/>
    </row>
    <row r="505" spans="1:4" ht="18" customHeight="1">
      <c r="A505" s="155"/>
      <c r="B505" s="155"/>
      <c r="C505" s="155"/>
      <c r="D505" s="138"/>
    </row>
    <row r="506" spans="1:4" ht="18" customHeight="1">
      <c r="A506" s="155"/>
      <c r="B506" s="155"/>
      <c r="C506" s="155"/>
      <c r="D506" s="138"/>
    </row>
    <row r="507" spans="1:4" ht="18" customHeight="1">
      <c r="A507" s="155"/>
      <c r="B507" s="155"/>
      <c r="C507" s="155"/>
      <c r="D507" s="138"/>
    </row>
    <row r="508" spans="1:4" ht="18" customHeight="1">
      <c r="A508" s="155"/>
      <c r="B508" s="155"/>
      <c r="C508" s="155"/>
      <c r="D508" s="138"/>
    </row>
    <row r="509" spans="1:4" ht="18" customHeight="1">
      <c r="A509" s="155"/>
      <c r="B509" s="155"/>
      <c r="C509" s="155"/>
      <c r="D509" s="138"/>
    </row>
    <row r="510" spans="1:4" ht="18" customHeight="1">
      <c r="A510" s="155"/>
      <c r="B510" s="155"/>
      <c r="C510" s="155"/>
      <c r="D510" s="138"/>
    </row>
    <row r="511" spans="1:4" ht="18" customHeight="1">
      <c r="A511" s="155"/>
      <c r="B511" s="155"/>
      <c r="C511" s="155"/>
      <c r="D511" s="138"/>
    </row>
    <row r="512" spans="1:4" ht="18" customHeight="1">
      <c r="A512" s="155"/>
      <c r="B512" s="155"/>
      <c r="C512" s="155"/>
      <c r="D512" s="138"/>
    </row>
    <row r="513" spans="1:4" ht="18" customHeight="1">
      <c r="A513" s="155"/>
      <c r="B513" s="155"/>
      <c r="C513" s="155"/>
      <c r="D513" s="138"/>
    </row>
    <row r="514" spans="1:4" ht="18" customHeight="1">
      <c r="A514" s="155"/>
      <c r="B514" s="155"/>
      <c r="C514" s="155"/>
      <c r="D514" s="138"/>
    </row>
    <row r="515" spans="1:4" ht="18" customHeight="1">
      <c r="A515" s="155"/>
      <c r="B515" s="155"/>
      <c r="C515" s="155"/>
      <c r="D515" s="138"/>
    </row>
    <row r="516" spans="1:4" ht="18" customHeight="1">
      <c r="A516" s="155"/>
      <c r="B516" s="155"/>
      <c r="C516" s="155"/>
      <c r="D516" s="138"/>
    </row>
    <row r="517" spans="1:4" ht="18" customHeight="1">
      <c r="A517" s="155"/>
      <c r="B517" s="155"/>
      <c r="C517" s="155"/>
      <c r="D517" s="138"/>
    </row>
    <row r="518" spans="1:4" ht="18" customHeight="1">
      <c r="A518" s="155"/>
      <c r="B518" s="155"/>
      <c r="C518" s="155"/>
      <c r="D518" s="138"/>
    </row>
    <row r="519" spans="1:4" ht="18" customHeight="1">
      <c r="A519" s="155"/>
      <c r="B519" s="155"/>
      <c r="C519" s="155"/>
      <c r="D519" s="138"/>
    </row>
    <row r="520" spans="1:4" ht="18" customHeight="1">
      <c r="A520" s="155"/>
      <c r="B520" s="155"/>
      <c r="C520" s="155"/>
      <c r="D520" s="138"/>
    </row>
    <row r="521" spans="1:4" ht="18" customHeight="1">
      <c r="A521" s="155"/>
      <c r="B521" s="155"/>
      <c r="C521" s="155"/>
      <c r="D521" s="138"/>
    </row>
    <row r="522" spans="1:4" ht="18" customHeight="1">
      <c r="A522" s="155"/>
      <c r="B522" s="155"/>
      <c r="C522" s="155"/>
      <c r="D522" s="138"/>
    </row>
    <row r="523" spans="1:4" ht="18" customHeight="1">
      <c r="A523" s="155"/>
      <c r="B523" s="155"/>
      <c r="C523" s="155"/>
      <c r="D523" s="138"/>
    </row>
    <row r="524" spans="1:4" ht="18" customHeight="1">
      <c r="A524" s="155"/>
      <c r="B524" s="155"/>
      <c r="C524" s="155"/>
      <c r="D524" s="138"/>
    </row>
    <row r="525" spans="1:4" ht="18" customHeight="1">
      <c r="A525" s="155"/>
      <c r="B525" s="155"/>
      <c r="C525" s="155"/>
      <c r="D525" s="138"/>
    </row>
    <row r="526" spans="1:4" ht="18" customHeight="1">
      <c r="A526" s="155"/>
      <c r="B526" s="155"/>
      <c r="C526" s="155"/>
      <c r="D526" s="138"/>
    </row>
    <row r="527" spans="1:4" ht="18" customHeight="1">
      <c r="A527" s="155"/>
      <c r="B527" s="155"/>
      <c r="C527" s="155"/>
      <c r="D527" s="138"/>
    </row>
    <row r="528" spans="1:4" ht="18" customHeight="1">
      <c r="A528" s="155"/>
      <c r="B528" s="155"/>
      <c r="C528" s="155"/>
      <c r="D528" s="138"/>
    </row>
    <row r="529" spans="1:4" ht="18" customHeight="1">
      <c r="A529" s="155"/>
      <c r="B529" s="155"/>
      <c r="C529" s="155"/>
      <c r="D529" s="138"/>
    </row>
    <row r="530" spans="1:4" ht="18" customHeight="1">
      <c r="A530" s="155"/>
      <c r="B530" s="155"/>
      <c r="C530" s="155"/>
      <c r="D530" s="138"/>
    </row>
    <row r="531" spans="1:4" ht="18" customHeight="1">
      <c r="A531" s="155"/>
      <c r="B531" s="155"/>
      <c r="C531" s="155"/>
      <c r="D531" s="138"/>
    </row>
    <row r="532" spans="1:4" ht="18" customHeight="1">
      <c r="A532" s="155"/>
      <c r="B532" s="155"/>
      <c r="C532" s="155"/>
      <c r="D532" s="138"/>
    </row>
    <row r="533" spans="1:4" ht="18" customHeight="1">
      <c r="A533" s="155"/>
      <c r="B533" s="155"/>
      <c r="C533" s="155"/>
      <c r="D533" s="138"/>
    </row>
    <row r="534" spans="1:4" ht="18" customHeight="1">
      <c r="A534" s="155"/>
      <c r="B534" s="155"/>
      <c r="C534" s="155"/>
      <c r="D534" s="138"/>
    </row>
    <row r="535" spans="1:4" ht="18" customHeight="1">
      <c r="A535" s="155"/>
      <c r="B535" s="155"/>
      <c r="C535" s="155"/>
      <c r="D535" s="138"/>
    </row>
    <row r="536" spans="1:4" ht="18" customHeight="1">
      <c r="A536" s="155"/>
      <c r="B536" s="155"/>
      <c r="C536" s="155"/>
      <c r="D536" s="138"/>
    </row>
    <row r="537" spans="1:4" ht="18" customHeight="1">
      <c r="A537" s="155"/>
      <c r="B537" s="155"/>
      <c r="C537" s="155"/>
      <c r="D537" s="138"/>
    </row>
    <row r="538" spans="1:4" ht="18" customHeight="1">
      <c r="A538" s="155"/>
      <c r="B538" s="155"/>
      <c r="C538" s="155"/>
      <c r="D538" s="138"/>
    </row>
    <row r="539" spans="1:4" ht="18" customHeight="1">
      <c r="A539" s="155"/>
      <c r="B539" s="155"/>
      <c r="C539" s="155"/>
      <c r="D539" s="138"/>
    </row>
    <row r="540" spans="1:4" ht="18" customHeight="1">
      <c r="A540" s="155"/>
      <c r="B540" s="155"/>
      <c r="C540" s="155"/>
      <c r="D540" s="138"/>
    </row>
    <row r="541" spans="1:4" ht="18" customHeight="1">
      <c r="A541" s="155"/>
      <c r="B541" s="155"/>
      <c r="C541" s="155"/>
      <c r="D541" s="138"/>
    </row>
    <row r="542" spans="1:4" ht="18" customHeight="1">
      <c r="A542" s="155"/>
      <c r="B542" s="155"/>
      <c r="C542" s="155"/>
      <c r="D542" s="138"/>
    </row>
    <row r="543" spans="1:4" ht="18" customHeight="1">
      <c r="A543" s="155"/>
      <c r="B543" s="155"/>
      <c r="C543" s="155"/>
      <c r="D543" s="138"/>
    </row>
    <row r="544" spans="1:4" ht="18" customHeight="1">
      <c r="A544" s="155"/>
      <c r="B544" s="155"/>
      <c r="C544" s="155"/>
      <c r="D544" s="138"/>
    </row>
    <row r="545" spans="1:4" ht="18" customHeight="1">
      <c r="A545" s="155"/>
      <c r="B545" s="155"/>
      <c r="C545" s="155"/>
      <c r="D545" s="138"/>
    </row>
    <row r="546" spans="1:4" ht="18" customHeight="1">
      <c r="A546" s="155"/>
      <c r="B546" s="155"/>
      <c r="C546" s="155"/>
      <c r="D546" s="138"/>
    </row>
    <row r="547" spans="1:4" ht="18" customHeight="1">
      <c r="A547" s="155"/>
      <c r="B547" s="155"/>
      <c r="C547" s="155"/>
      <c r="D547" s="138"/>
    </row>
    <row r="548" spans="1:4" ht="18" customHeight="1">
      <c r="A548" s="155"/>
      <c r="B548" s="155"/>
      <c r="C548" s="155"/>
      <c r="D548" s="138"/>
    </row>
    <row r="549" spans="1:4" ht="18" customHeight="1">
      <c r="A549" s="155"/>
      <c r="B549" s="155"/>
      <c r="C549" s="155"/>
      <c r="D549" s="138"/>
    </row>
    <row r="550" spans="1:4" ht="18" customHeight="1">
      <c r="A550" s="155"/>
      <c r="B550" s="155"/>
      <c r="C550" s="155"/>
      <c r="D550" s="138"/>
    </row>
    <row r="551" spans="1:4" ht="18" customHeight="1">
      <c r="A551" s="155"/>
      <c r="B551" s="155"/>
      <c r="C551" s="155"/>
      <c r="D551" s="138"/>
    </row>
    <row r="552" spans="1:4" ht="18" customHeight="1">
      <c r="A552" s="155"/>
      <c r="B552" s="155"/>
      <c r="C552" s="155"/>
      <c r="D552" s="138"/>
    </row>
    <row r="553" spans="1:4" ht="18" customHeight="1">
      <c r="A553" s="155"/>
      <c r="B553" s="155"/>
      <c r="C553" s="155"/>
      <c r="D553" s="138"/>
    </row>
    <row r="554" spans="1:4" ht="18" customHeight="1">
      <c r="A554" s="155"/>
      <c r="B554" s="155"/>
      <c r="C554" s="155"/>
      <c r="D554" s="138"/>
    </row>
    <row r="555" spans="1:4" ht="18" customHeight="1">
      <c r="A555" s="155"/>
      <c r="B555" s="155"/>
      <c r="C555" s="155"/>
      <c r="D555" s="138"/>
    </row>
    <row r="556" spans="1:4" ht="18" customHeight="1">
      <c r="A556" s="155"/>
      <c r="B556" s="155"/>
      <c r="C556" s="155"/>
      <c r="D556" s="138"/>
    </row>
    <row r="557" spans="1:4" ht="18" customHeight="1">
      <c r="A557" s="155"/>
      <c r="B557" s="155"/>
      <c r="C557" s="155"/>
      <c r="D557" s="138"/>
    </row>
    <row r="558" spans="1:4" ht="18" customHeight="1">
      <c r="A558" s="155"/>
      <c r="B558" s="155"/>
      <c r="C558" s="155"/>
      <c r="D558" s="138"/>
    </row>
    <row r="559" spans="1:4" ht="18" customHeight="1">
      <c r="A559" s="155"/>
      <c r="B559" s="155"/>
      <c r="C559" s="155"/>
      <c r="D559" s="138"/>
    </row>
    <row r="560" spans="1:4" ht="18" customHeight="1">
      <c r="A560" s="155"/>
      <c r="B560" s="155"/>
      <c r="C560" s="155"/>
      <c r="D560" s="138"/>
    </row>
    <row r="561" spans="1:4" ht="18" customHeight="1">
      <c r="A561" s="155"/>
      <c r="B561" s="155"/>
      <c r="C561" s="155"/>
      <c r="D561" s="138"/>
    </row>
    <row r="562" spans="1:4" ht="18" customHeight="1">
      <c r="A562" s="155"/>
      <c r="B562" s="155"/>
      <c r="C562" s="155"/>
      <c r="D562" s="138"/>
    </row>
    <row r="563" spans="1:4" ht="18" customHeight="1">
      <c r="A563" s="155"/>
      <c r="B563" s="155"/>
      <c r="C563" s="155"/>
      <c r="D563" s="138"/>
    </row>
    <row r="564" spans="1:4" ht="18" customHeight="1">
      <c r="A564" s="155"/>
      <c r="B564" s="155"/>
      <c r="C564" s="155"/>
      <c r="D564" s="138"/>
    </row>
    <row r="565" spans="1:4" ht="18" customHeight="1">
      <c r="A565" s="155"/>
      <c r="B565" s="155"/>
      <c r="C565" s="155"/>
      <c r="D565" s="138"/>
    </row>
    <row r="566" spans="1:4" ht="18" customHeight="1">
      <c r="A566" s="155"/>
      <c r="B566" s="155"/>
      <c r="C566" s="155"/>
      <c r="D566" s="138"/>
    </row>
    <row r="567" spans="1:4" ht="18" customHeight="1">
      <c r="A567" s="155"/>
      <c r="B567" s="155"/>
      <c r="C567" s="155"/>
      <c r="D567" s="138"/>
    </row>
    <row r="568" spans="1:4" ht="18" customHeight="1">
      <c r="A568" s="155"/>
      <c r="B568" s="155"/>
      <c r="C568" s="155"/>
      <c r="D568" s="138"/>
    </row>
    <row r="569" spans="1:4" ht="18" customHeight="1">
      <c r="A569" s="155"/>
      <c r="B569" s="155"/>
      <c r="C569" s="155"/>
      <c r="D569" s="138"/>
    </row>
    <row r="570" spans="1:4" ht="18" customHeight="1">
      <c r="A570" s="155"/>
      <c r="B570" s="155"/>
      <c r="C570" s="155"/>
      <c r="D570" s="138"/>
    </row>
    <row r="571" spans="1:4" ht="18" customHeight="1">
      <c r="A571" s="155"/>
      <c r="B571" s="155"/>
      <c r="C571" s="155"/>
      <c r="D571" s="138"/>
    </row>
    <row r="572" spans="1:4" ht="18" customHeight="1">
      <c r="A572" s="155"/>
      <c r="B572" s="155"/>
      <c r="C572" s="155"/>
      <c r="D572" s="138"/>
    </row>
    <row r="573" spans="1:4" ht="18" customHeight="1">
      <c r="A573" s="155"/>
      <c r="B573" s="155"/>
      <c r="C573" s="155"/>
      <c r="D573" s="138"/>
    </row>
    <row r="574" spans="1:4" ht="18" customHeight="1">
      <c r="A574" s="155"/>
      <c r="B574" s="155"/>
      <c r="C574" s="155"/>
      <c r="D574" s="138"/>
    </row>
    <row r="575" spans="1:4" ht="18" customHeight="1">
      <c r="A575" s="155"/>
      <c r="B575" s="155"/>
      <c r="C575" s="155"/>
      <c r="D575" s="138"/>
    </row>
    <row r="576" spans="1:4" ht="18" customHeight="1">
      <c r="A576" s="155"/>
      <c r="B576" s="155"/>
      <c r="C576" s="155"/>
      <c r="D576" s="138"/>
    </row>
    <row r="577" spans="1:4" ht="18" customHeight="1">
      <c r="A577" s="155"/>
      <c r="B577" s="155"/>
      <c r="C577" s="155"/>
      <c r="D577" s="138"/>
    </row>
    <row r="578" spans="1:4" ht="18" customHeight="1">
      <c r="A578" s="155"/>
      <c r="B578" s="155"/>
      <c r="C578" s="155"/>
      <c r="D578" s="138"/>
    </row>
    <row r="579" spans="1:4" ht="18" customHeight="1">
      <c r="A579" s="155"/>
      <c r="B579" s="155"/>
      <c r="C579" s="155"/>
      <c r="D579" s="138"/>
    </row>
    <row r="580" spans="1:4" ht="18" customHeight="1">
      <c r="A580" s="155"/>
      <c r="B580" s="155"/>
      <c r="C580" s="155"/>
      <c r="D580" s="138"/>
    </row>
    <row r="581" spans="1:4" ht="18" customHeight="1">
      <c r="A581" s="155"/>
      <c r="B581" s="155"/>
      <c r="C581" s="155"/>
      <c r="D581" s="138"/>
    </row>
    <row r="582" spans="1:4" ht="18" customHeight="1">
      <c r="A582" s="155"/>
      <c r="B582" s="155"/>
      <c r="C582" s="155"/>
      <c r="D582" s="138"/>
    </row>
    <row r="583" spans="1:4" ht="18" customHeight="1">
      <c r="A583" s="155"/>
      <c r="B583" s="155"/>
      <c r="C583" s="155"/>
      <c r="D583" s="138"/>
    </row>
    <row r="584" spans="1:4" ht="18" customHeight="1">
      <c r="A584" s="155"/>
      <c r="B584" s="155"/>
      <c r="C584" s="155"/>
      <c r="D584" s="138"/>
    </row>
    <row r="585" spans="1:4" ht="18" customHeight="1">
      <c r="A585" s="155"/>
      <c r="B585" s="155"/>
      <c r="C585" s="155"/>
      <c r="D585" s="138"/>
    </row>
    <row r="586" spans="1:4" ht="18" customHeight="1">
      <c r="A586" s="155"/>
      <c r="B586" s="155"/>
      <c r="C586" s="155"/>
      <c r="D586" s="138"/>
    </row>
    <row r="587" spans="1:4" ht="18" customHeight="1">
      <c r="A587" s="155"/>
      <c r="B587" s="155"/>
      <c r="C587" s="155"/>
      <c r="D587" s="138"/>
    </row>
    <row r="588" spans="1:4" ht="18" customHeight="1">
      <c r="A588" s="155"/>
      <c r="B588" s="155"/>
      <c r="C588" s="155"/>
      <c r="D588" s="138"/>
    </row>
    <row r="589" spans="1:4" ht="18" customHeight="1">
      <c r="A589" s="155"/>
      <c r="B589" s="155"/>
      <c r="C589" s="155"/>
      <c r="D589" s="138"/>
    </row>
    <row r="590" spans="1:4" ht="18" customHeight="1">
      <c r="A590" s="155"/>
      <c r="B590" s="155"/>
      <c r="C590" s="155"/>
      <c r="D590" s="138"/>
    </row>
    <row r="591" spans="1:4" ht="18" customHeight="1">
      <c r="A591" s="155"/>
      <c r="B591" s="155"/>
      <c r="C591" s="155"/>
      <c r="D591" s="138"/>
    </row>
    <row r="592" spans="1:4" ht="18" customHeight="1">
      <c r="A592" s="155"/>
      <c r="B592" s="155"/>
      <c r="C592" s="155"/>
      <c r="D592" s="138"/>
    </row>
    <row r="593" spans="1:4" ht="18" customHeight="1">
      <c r="A593" s="155"/>
      <c r="B593" s="155"/>
      <c r="C593" s="155"/>
      <c r="D593" s="138"/>
    </row>
    <row r="594" spans="1:4" ht="18" customHeight="1">
      <c r="A594" s="155"/>
      <c r="B594" s="155"/>
      <c r="C594" s="155"/>
      <c r="D594" s="138"/>
    </row>
    <row r="595" spans="1:4" ht="18" customHeight="1">
      <c r="A595" s="155"/>
      <c r="B595" s="155"/>
      <c r="C595" s="155"/>
      <c r="D595" s="138"/>
    </row>
    <row r="596" spans="1:4" ht="18" customHeight="1">
      <c r="A596" s="155"/>
      <c r="B596" s="155"/>
      <c r="C596" s="155"/>
      <c r="D596" s="138"/>
    </row>
    <row r="597" spans="1:4" ht="18" customHeight="1">
      <c r="A597" s="155"/>
      <c r="B597" s="155"/>
      <c r="C597" s="155"/>
      <c r="D597" s="138"/>
    </row>
    <row r="598" spans="1:4" ht="18" customHeight="1">
      <c r="A598" s="155"/>
      <c r="B598" s="155"/>
      <c r="C598" s="155"/>
      <c r="D598" s="138"/>
    </row>
    <row r="599" spans="1:4" ht="18" customHeight="1">
      <c r="A599" s="155"/>
      <c r="B599" s="155"/>
      <c r="C599" s="155"/>
      <c r="D599" s="138"/>
    </row>
    <row r="600" spans="1:4" ht="18" customHeight="1">
      <c r="A600" s="155"/>
      <c r="B600" s="155"/>
      <c r="C600" s="155"/>
      <c r="D600" s="138"/>
    </row>
    <row r="601" spans="1:4" ht="18" customHeight="1">
      <c r="A601" s="155"/>
      <c r="B601" s="155"/>
      <c r="C601" s="155"/>
      <c r="D601" s="138"/>
    </row>
    <row r="602" spans="1:4" ht="18" customHeight="1">
      <c r="A602" s="155"/>
      <c r="B602" s="155"/>
      <c r="C602" s="155"/>
      <c r="D602" s="138"/>
    </row>
    <row r="603" spans="1:4" ht="18" customHeight="1">
      <c r="A603" s="155"/>
      <c r="B603" s="155"/>
      <c r="C603" s="155"/>
      <c r="D603" s="138"/>
    </row>
    <row r="604" spans="1:4" ht="18" customHeight="1">
      <c r="A604" s="155"/>
      <c r="B604" s="155"/>
      <c r="C604" s="155"/>
      <c r="D604" s="138"/>
    </row>
    <row r="605" spans="1:4" ht="18" customHeight="1">
      <c r="A605" s="155"/>
      <c r="B605" s="155"/>
      <c r="C605" s="155"/>
      <c r="D605" s="138"/>
    </row>
    <row r="606" spans="1:4" ht="18" customHeight="1">
      <c r="A606" s="155"/>
      <c r="B606" s="155"/>
      <c r="C606" s="155"/>
      <c r="D606" s="138"/>
    </row>
    <row r="607" spans="1:4" ht="18" customHeight="1">
      <c r="A607" s="155"/>
      <c r="B607" s="155"/>
      <c r="C607" s="155"/>
      <c r="D607" s="138"/>
    </row>
    <row r="608" spans="1:4" ht="18" customHeight="1">
      <c r="A608" s="155"/>
      <c r="B608" s="155"/>
      <c r="C608" s="155"/>
      <c r="D608" s="138"/>
    </row>
    <row r="609" spans="1:4" ht="18" customHeight="1">
      <c r="A609" s="155"/>
      <c r="B609" s="155"/>
      <c r="C609" s="155"/>
      <c r="D609" s="138"/>
    </row>
    <row r="610" spans="1:4" ht="18" customHeight="1">
      <c r="A610" s="155"/>
      <c r="B610" s="155"/>
      <c r="C610" s="155"/>
      <c r="D610" s="138"/>
    </row>
    <row r="611" spans="1:4" ht="18" customHeight="1">
      <c r="A611" s="155"/>
      <c r="B611" s="155"/>
      <c r="C611" s="155"/>
      <c r="D611" s="138"/>
    </row>
    <row r="612" spans="1:4" ht="18" customHeight="1">
      <c r="A612" s="155"/>
      <c r="B612" s="155"/>
      <c r="C612" s="155"/>
      <c r="D612" s="138"/>
    </row>
    <row r="613" spans="1:4" ht="18" customHeight="1">
      <c r="A613" s="155"/>
      <c r="B613" s="155"/>
      <c r="C613" s="155"/>
      <c r="D613" s="138"/>
    </row>
    <row r="614" spans="1:4" ht="18" customHeight="1">
      <c r="A614" s="155"/>
      <c r="B614" s="155"/>
      <c r="C614" s="155"/>
      <c r="D614" s="138"/>
    </row>
    <row r="615" spans="1:4" ht="18" customHeight="1">
      <c r="A615" s="155"/>
      <c r="B615" s="155"/>
      <c r="C615" s="155"/>
      <c r="D615" s="138"/>
    </row>
    <row r="616" spans="1:4" ht="18" customHeight="1">
      <c r="A616" s="155"/>
      <c r="B616" s="155"/>
      <c r="C616" s="155"/>
      <c r="D616" s="138"/>
    </row>
    <row r="617" spans="1:4" ht="18" customHeight="1">
      <c r="A617" s="155"/>
      <c r="B617" s="155"/>
      <c r="C617" s="155"/>
      <c r="D617" s="138"/>
    </row>
    <row r="618" spans="1:4" ht="18" customHeight="1">
      <c r="A618" s="155"/>
      <c r="B618" s="155"/>
      <c r="C618" s="155"/>
      <c r="D618" s="138"/>
    </row>
    <row r="619" spans="1:4" ht="18" customHeight="1">
      <c r="A619" s="155"/>
      <c r="B619" s="155"/>
      <c r="C619" s="155"/>
      <c r="D619" s="138"/>
    </row>
    <row r="620" spans="1:4" ht="18" customHeight="1">
      <c r="A620" s="155"/>
      <c r="B620" s="155"/>
      <c r="C620" s="155"/>
      <c r="D620" s="138"/>
    </row>
    <row r="621" spans="1:4" ht="18" customHeight="1">
      <c r="A621" s="155"/>
      <c r="B621" s="155"/>
      <c r="C621" s="155"/>
      <c r="D621" s="138"/>
    </row>
    <row r="622" spans="1:4" ht="18" customHeight="1">
      <c r="A622" s="155"/>
      <c r="B622" s="155"/>
      <c r="C622" s="155"/>
      <c r="D622" s="138"/>
    </row>
    <row r="623" spans="1:4" ht="18" customHeight="1">
      <c r="A623" s="155"/>
      <c r="B623" s="155"/>
      <c r="C623" s="155"/>
      <c r="D623" s="138"/>
    </row>
    <row r="624" spans="1:4" ht="18" customHeight="1">
      <c r="A624" s="155"/>
      <c r="B624" s="155"/>
      <c r="C624" s="155"/>
      <c r="D624" s="138"/>
    </row>
    <row r="625" spans="1:4" ht="18" customHeight="1">
      <c r="A625" s="155"/>
      <c r="B625" s="155"/>
      <c r="C625" s="155"/>
      <c r="D625" s="138"/>
    </row>
    <row r="626" spans="1:4" ht="18" customHeight="1">
      <c r="A626" s="155"/>
      <c r="B626" s="155"/>
      <c r="C626" s="155"/>
      <c r="D626" s="138"/>
    </row>
    <row r="627" spans="1:4" ht="18" customHeight="1">
      <c r="A627" s="155"/>
      <c r="B627" s="155"/>
      <c r="C627" s="155"/>
      <c r="D627" s="138"/>
    </row>
    <row r="628" spans="1:4" ht="18" customHeight="1">
      <c r="A628" s="155"/>
      <c r="B628" s="155"/>
      <c r="C628" s="155"/>
      <c r="D628" s="138"/>
    </row>
    <row r="629" spans="1:4" ht="18" customHeight="1">
      <c r="A629" s="155"/>
      <c r="B629" s="155"/>
      <c r="C629" s="155"/>
      <c r="D629" s="138"/>
    </row>
    <row r="630" spans="1:4" ht="18" customHeight="1">
      <c r="A630" s="155"/>
      <c r="B630" s="155"/>
      <c r="C630" s="155"/>
      <c r="D630" s="138"/>
    </row>
    <row r="631" spans="1:4" ht="18" customHeight="1">
      <c r="A631" s="155"/>
      <c r="B631" s="155"/>
      <c r="C631" s="155"/>
      <c r="D631" s="138"/>
    </row>
    <row r="632" spans="1:4" ht="18" customHeight="1">
      <c r="A632" s="155"/>
      <c r="B632" s="155"/>
      <c r="C632" s="155"/>
      <c r="D632" s="138"/>
    </row>
    <row r="633" spans="1:4" ht="18" customHeight="1">
      <c r="A633" s="155"/>
      <c r="B633" s="155"/>
      <c r="C633" s="155"/>
      <c r="D633" s="138"/>
    </row>
    <row r="634" spans="1:4" ht="18" customHeight="1">
      <c r="A634" s="155"/>
      <c r="B634" s="155"/>
      <c r="C634" s="155"/>
      <c r="D634" s="138"/>
    </row>
    <row r="635" spans="1:4" ht="18" customHeight="1">
      <c r="A635" s="155"/>
      <c r="B635" s="155"/>
      <c r="C635" s="155"/>
      <c r="D635" s="138"/>
    </row>
    <row r="636" spans="1:4" ht="18" customHeight="1">
      <c r="A636" s="155"/>
      <c r="B636" s="155"/>
      <c r="C636" s="155"/>
      <c r="D636" s="138"/>
    </row>
    <row r="637" spans="1:4" ht="18" customHeight="1">
      <c r="A637" s="155"/>
      <c r="B637" s="155"/>
      <c r="C637" s="155"/>
      <c r="D637" s="138"/>
    </row>
    <row r="638" spans="1:4" ht="18" customHeight="1">
      <c r="A638" s="155"/>
      <c r="B638" s="155"/>
      <c r="C638" s="155"/>
      <c r="D638" s="138"/>
    </row>
    <row r="639" spans="1:4" ht="18" customHeight="1">
      <c r="A639" s="155"/>
      <c r="B639" s="155"/>
      <c r="C639" s="155"/>
      <c r="D639" s="138"/>
    </row>
    <row r="640" spans="1:4" ht="18" customHeight="1">
      <c r="A640" s="155"/>
      <c r="B640" s="155"/>
      <c r="C640" s="155"/>
      <c r="D640" s="138"/>
    </row>
    <row r="641" spans="1:4" ht="18" customHeight="1">
      <c r="A641" s="155"/>
      <c r="B641" s="155"/>
      <c r="C641" s="155"/>
      <c r="D641" s="138"/>
    </row>
    <row r="642" spans="1:4" ht="18" customHeight="1">
      <c r="A642" s="155"/>
      <c r="B642" s="155"/>
      <c r="C642" s="155"/>
      <c r="D642" s="138"/>
    </row>
    <row r="643" spans="1:4" ht="18" customHeight="1">
      <c r="A643" s="155"/>
      <c r="B643" s="155"/>
      <c r="C643" s="155"/>
      <c r="D643" s="138"/>
    </row>
    <row r="644" spans="1:4" ht="18" customHeight="1">
      <c r="A644" s="155"/>
      <c r="B644" s="155"/>
      <c r="C644" s="155"/>
      <c r="D644" s="138"/>
    </row>
    <row r="645" spans="1:4" ht="18" customHeight="1">
      <c r="A645" s="155"/>
      <c r="B645" s="155"/>
      <c r="C645" s="155"/>
      <c r="D645" s="138"/>
    </row>
    <row r="646" spans="1:4" ht="18" customHeight="1">
      <c r="A646" s="155"/>
      <c r="B646" s="155"/>
      <c r="C646" s="155"/>
      <c r="D646" s="138"/>
    </row>
    <row r="647" spans="1:4" ht="18" customHeight="1">
      <c r="A647" s="155"/>
      <c r="B647" s="155"/>
      <c r="C647" s="155"/>
      <c r="D647" s="138"/>
    </row>
    <row r="648" spans="1:4" ht="18" customHeight="1">
      <c r="A648" s="155"/>
      <c r="B648" s="155"/>
      <c r="C648" s="155"/>
      <c r="D648" s="138"/>
    </row>
    <row r="649" spans="1:4" ht="18" customHeight="1">
      <c r="A649" s="155"/>
      <c r="B649" s="155"/>
      <c r="D649" s="138"/>
    </row>
    <row r="659" spans="4:4" ht="12.75">
      <c r="D659" s="138"/>
    </row>
    <row r="660" spans="4:4" ht="12.75">
      <c r="D660" s="138"/>
    </row>
    <row r="661" spans="4:4" ht="12.75">
      <c r="D661" s="138"/>
    </row>
    <row r="662" spans="4:4" ht="12.75">
      <c r="D662" s="138"/>
    </row>
    <row r="663" spans="4:4" ht="12.75">
      <c r="D663" s="138"/>
    </row>
    <row r="664" spans="4:4" ht="12.75">
      <c r="D664" s="138"/>
    </row>
    <row r="665" spans="4:4" ht="12.75">
      <c r="D665" s="138"/>
    </row>
    <row r="666" spans="4:4" ht="12.75">
      <c r="D666" s="138"/>
    </row>
    <row r="667" spans="4:4" ht="12.75">
      <c r="D667" s="138"/>
    </row>
    <row r="668" spans="4:4" ht="12.75">
      <c r="D668" s="138"/>
    </row>
    <row r="669" spans="4:4" ht="12.75">
      <c r="D669" s="138"/>
    </row>
    <row r="670" spans="4:4" ht="12.75">
      <c r="D670" s="138"/>
    </row>
    <row r="671" spans="4:4" ht="12.75">
      <c r="D671" s="138"/>
    </row>
    <row r="672" spans="4:4" ht="12.75">
      <c r="D672" s="138"/>
    </row>
    <row r="673" spans="4:4" ht="12.75">
      <c r="D673" s="138"/>
    </row>
    <row r="674" spans="4:4" ht="12.75">
      <c r="D674" s="138"/>
    </row>
    <row r="675" spans="4:4" ht="12.75">
      <c r="D675" s="138"/>
    </row>
    <row r="676" spans="4:4" ht="12.75">
      <c r="D676" s="138"/>
    </row>
    <row r="677" spans="4:4" ht="12.75">
      <c r="D677" s="138"/>
    </row>
    <row r="678" spans="4:4" ht="12.75">
      <c r="D678" s="138"/>
    </row>
    <row r="679" spans="4:4" ht="12.75">
      <c r="D679" s="138"/>
    </row>
    <row r="680" spans="4:4" ht="12.75">
      <c r="D680" s="138"/>
    </row>
    <row r="681" spans="4:4" ht="12.75">
      <c r="D681" s="138"/>
    </row>
    <row r="682" spans="4:4" ht="12.75">
      <c r="D682" s="138"/>
    </row>
    <row r="683" spans="4:4" ht="12.75">
      <c r="D683" s="138"/>
    </row>
    <row r="684" spans="4:4" ht="12.75">
      <c r="D684" s="138"/>
    </row>
    <row r="685" spans="4:4" ht="12.75">
      <c r="D685" s="138"/>
    </row>
    <row r="686" spans="4:4" ht="12.75">
      <c r="D686" s="138"/>
    </row>
    <row r="687" spans="4:4" ht="12.75">
      <c r="D687" s="138"/>
    </row>
    <row r="688" spans="4:4" ht="12.75">
      <c r="D688" s="138"/>
    </row>
    <row r="689" spans="4:4" ht="12.75">
      <c r="D689" s="138"/>
    </row>
    <row r="690" spans="4:4" ht="12.75">
      <c r="D690" s="138"/>
    </row>
    <row r="691" spans="4:4" ht="12.75">
      <c r="D691" s="138"/>
    </row>
    <row r="692" spans="4:4" ht="12.75">
      <c r="D692" s="138"/>
    </row>
    <row r="693" spans="4:4" ht="12.75">
      <c r="D693" s="138"/>
    </row>
    <row r="694" spans="4:4" ht="12.75">
      <c r="D694" s="138"/>
    </row>
    <row r="695" spans="4:4" ht="12.75">
      <c r="D695" s="138"/>
    </row>
    <row r="696" spans="4:4" ht="12.75">
      <c r="D696" s="138"/>
    </row>
    <row r="697" spans="4:4" ht="12.75">
      <c r="D697" s="138"/>
    </row>
    <row r="698" spans="4:4" ht="12.75">
      <c r="D698" s="138"/>
    </row>
    <row r="699" spans="4:4" ht="12.75">
      <c r="D699" s="138"/>
    </row>
    <row r="700" spans="4:4" ht="12.75">
      <c r="D700" s="138"/>
    </row>
    <row r="701" spans="4:4" ht="12.75">
      <c r="D701" s="138"/>
    </row>
    <row r="702" spans="4:4" ht="12.75">
      <c r="D702" s="138"/>
    </row>
    <row r="703" spans="4:4" ht="12.75">
      <c r="D703" s="138"/>
    </row>
    <row r="704" spans="4:4" ht="12.75">
      <c r="D704" s="138"/>
    </row>
    <row r="705" spans="4:4" ht="12.75">
      <c r="D705" s="138"/>
    </row>
    <row r="706" spans="4:4" ht="12.75">
      <c r="D706" s="138"/>
    </row>
    <row r="707" spans="4:4" ht="12.75">
      <c r="D707" s="138"/>
    </row>
    <row r="708" spans="4:4" ht="12.75">
      <c r="D708" s="138"/>
    </row>
    <row r="709" spans="4:4" ht="12.75">
      <c r="D709" s="138"/>
    </row>
    <row r="710" spans="4:4" ht="12.75">
      <c r="D710" s="138"/>
    </row>
    <row r="711" spans="4:4" ht="12.75">
      <c r="D711" s="138"/>
    </row>
    <row r="712" spans="4:4" ht="12.75">
      <c r="D712" s="138"/>
    </row>
    <row r="713" spans="4:4" ht="12.75">
      <c r="D713" s="138"/>
    </row>
    <row r="714" spans="4:4" ht="12.75">
      <c r="D714" s="138"/>
    </row>
    <row r="715" spans="4:4" ht="12.75">
      <c r="D715" s="138"/>
    </row>
    <row r="716" spans="4:4" ht="12.75">
      <c r="D716" s="138"/>
    </row>
    <row r="717" spans="4:4" ht="12.75">
      <c r="D717" s="138"/>
    </row>
    <row r="718" spans="4:4" ht="12.75">
      <c r="D718" s="138"/>
    </row>
    <row r="719" spans="4:4" ht="12.75">
      <c r="D719" s="138"/>
    </row>
    <row r="720" spans="4:4" ht="12.75">
      <c r="D720" s="138"/>
    </row>
    <row r="721" spans="4:4" ht="12.75">
      <c r="D721" s="138"/>
    </row>
    <row r="722" spans="4:4" ht="12.75">
      <c r="D722" s="138"/>
    </row>
    <row r="723" spans="4:4" ht="12.75">
      <c r="D723" s="138"/>
    </row>
    <row r="724" spans="4:4" ht="12.75">
      <c r="D724" s="138"/>
    </row>
    <row r="725" spans="4:4" ht="12.75">
      <c r="D725" s="138"/>
    </row>
    <row r="726" spans="4:4" ht="12.75">
      <c r="D726" s="138"/>
    </row>
    <row r="727" spans="4:4" ht="12.75">
      <c r="D727" s="138"/>
    </row>
    <row r="728" spans="4:4" ht="12.75">
      <c r="D728" s="138"/>
    </row>
    <row r="729" spans="4:4" ht="12.75">
      <c r="D729" s="138"/>
    </row>
    <row r="730" spans="4:4" ht="12.75">
      <c r="D730" s="138"/>
    </row>
    <row r="731" spans="4:4" ht="12.75">
      <c r="D731" s="138"/>
    </row>
    <row r="732" spans="4:4" ht="12.75">
      <c r="D732" s="138"/>
    </row>
    <row r="733" spans="4:4" ht="12.75">
      <c r="D733" s="138"/>
    </row>
    <row r="734" spans="4:4" ht="12.75">
      <c r="D734" s="138"/>
    </row>
    <row r="735" spans="4:4" ht="12.75">
      <c r="D735" s="138"/>
    </row>
    <row r="736" spans="4:4" ht="12.75">
      <c r="D736" s="138"/>
    </row>
    <row r="737" spans="4:4" ht="12.75">
      <c r="D737" s="138"/>
    </row>
    <row r="738" spans="4:4" ht="12.75">
      <c r="D738" s="138"/>
    </row>
    <row r="739" spans="4:4" ht="12.75">
      <c r="D739" s="138"/>
    </row>
    <row r="740" spans="4:4" ht="12.75">
      <c r="D740" s="138"/>
    </row>
    <row r="741" spans="4:4" ht="12.75">
      <c r="D741" s="138"/>
    </row>
    <row r="742" spans="4:4" ht="12.75">
      <c r="D742" s="138"/>
    </row>
    <row r="743" spans="4:4" ht="12.75">
      <c r="D743" s="138"/>
    </row>
    <row r="744" spans="4:4" ht="12.75">
      <c r="D744" s="138"/>
    </row>
    <row r="745" spans="4:4" ht="12.75">
      <c r="D745" s="138"/>
    </row>
    <row r="746" spans="4:4" ht="12.75">
      <c r="D746" s="138"/>
    </row>
    <row r="747" spans="4:4" ht="12.75">
      <c r="D747" s="138"/>
    </row>
    <row r="748" spans="4:4" ht="12.75">
      <c r="D748" s="138"/>
    </row>
    <row r="749" spans="4:4" ht="12.75">
      <c r="D749" s="138"/>
    </row>
    <row r="750" spans="4:4" ht="12.75">
      <c r="D750" s="138"/>
    </row>
    <row r="751" spans="4:4" ht="12.75">
      <c r="D751" s="138"/>
    </row>
    <row r="752" spans="4:4" ht="12.75">
      <c r="D752" s="138"/>
    </row>
    <row r="753" spans="4:4" ht="12.75">
      <c r="D753" s="138"/>
    </row>
    <row r="754" spans="4:4" ht="12.75">
      <c r="D754" s="138"/>
    </row>
  </sheetData>
  <sortState ref="A22:F29">
    <sortCondition ref="A22"/>
  </sortState>
  <printOptions gridLinesSet="0"/>
  <pageMargins left="0.78740157480314965" right="0.78740157480314965" top="0.67291666666666672" bottom="1.1758333333333333" header="0.51181102362204722" footer="0.51181102362204722"/>
  <pageSetup paperSize="9" scale="68" orientation="portrait" r:id="rId1"/>
  <headerFooter alignWithMargins="0"/>
  <rowBreaks count="1" manualBreakCount="1">
    <brk id="65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7030A0"/>
  </sheetPr>
  <dimension ref="A1:F258"/>
  <sheetViews>
    <sheetView showGridLines="0" view="pageBreakPreview" zoomScaleSheetLayoutView="100" workbookViewId="0">
      <selection activeCell="A108" sqref="A108:XFD108"/>
    </sheetView>
  </sheetViews>
  <sheetFormatPr baseColWidth="10" defaultColWidth="11.42578125" defaultRowHeight="12.75"/>
  <cols>
    <col min="1" max="1" width="37.7109375" style="172" customWidth="1"/>
    <col min="2" max="4" width="15.85546875" style="167" customWidth="1"/>
    <col min="5" max="5" width="38.7109375" style="169" customWidth="1"/>
    <col min="6" max="6" width="9.85546875" style="169" customWidth="1"/>
    <col min="7" max="247" width="11.42578125" style="169"/>
    <col min="248" max="248" width="36.140625" style="169" customWidth="1"/>
    <col min="249" max="249" width="10.85546875" style="169" customWidth="1"/>
    <col min="250" max="252" width="15.85546875" style="169" customWidth="1"/>
    <col min="253" max="253" width="36.140625" style="169" customWidth="1"/>
    <col min="254" max="254" width="9.85546875" style="169" customWidth="1"/>
    <col min="255" max="503" width="11.42578125" style="169"/>
    <col min="504" max="504" width="36.140625" style="169" customWidth="1"/>
    <col min="505" max="505" width="10.85546875" style="169" customWidth="1"/>
    <col min="506" max="508" width="15.85546875" style="169" customWidth="1"/>
    <col min="509" max="509" width="36.140625" style="169" customWidth="1"/>
    <col min="510" max="510" width="9.85546875" style="169" customWidth="1"/>
    <col min="511" max="759" width="11.42578125" style="169"/>
    <col min="760" max="760" width="36.140625" style="169" customWidth="1"/>
    <col min="761" max="761" width="10.85546875" style="169" customWidth="1"/>
    <col min="762" max="764" width="15.85546875" style="169" customWidth="1"/>
    <col min="765" max="765" width="36.140625" style="169" customWidth="1"/>
    <col min="766" max="766" width="9.85546875" style="169" customWidth="1"/>
    <col min="767" max="1015" width="11.42578125" style="169"/>
    <col min="1016" max="1016" width="36.140625" style="169" customWidth="1"/>
    <col min="1017" max="1017" width="10.85546875" style="169" customWidth="1"/>
    <col min="1018" max="1020" width="15.85546875" style="169" customWidth="1"/>
    <col min="1021" max="1021" width="36.140625" style="169" customWidth="1"/>
    <col min="1022" max="1022" width="9.85546875" style="169" customWidth="1"/>
    <col min="1023" max="1271" width="11.42578125" style="169"/>
    <col min="1272" max="1272" width="36.140625" style="169" customWidth="1"/>
    <col min="1273" max="1273" width="10.85546875" style="169" customWidth="1"/>
    <col min="1274" max="1276" width="15.85546875" style="169" customWidth="1"/>
    <col min="1277" max="1277" width="36.140625" style="169" customWidth="1"/>
    <col min="1278" max="1278" width="9.85546875" style="169" customWidth="1"/>
    <col min="1279" max="1527" width="11.42578125" style="169"/>
    <col min="1528" max="1528" width="36.140625" style="169" customWidth="1"/>
    <col min="1529" max="1529" width="10.85546875" style="169" customWidth="1"/>
    <col min="1530" max="1532" width="15.85546875" style="169" customWidth="1"/>
    <col min="1533" max="1533" width="36.140625" style="169" customWidth="1"/>
    <col min="1534" max="1534" width="9.85546875" style="169" customWidth="1"/>
    <col min="1535" max="1783" width="11.42578125" style="169"/>
    <col min="1784" max="1784" width="36.140625" style="169" customWidth="1"/>
    <col min="1785" max="1785" width="10.85546875" style="169" customWidth="1"/>
    <col min="1786" max="1788" width="15.85546875" style="169" customWidth="1"/>
    <col min="1789" max="1789" width="36.140625" style="169" customWidth="1"/>
    <col min="1790" max="1790" width="9.85546875" style="169" customWidth="1"/>
    <col min="1791" max="2039" width="11.42578125" style="169"/>
    <col min="2040" max="2040" width="36.140625" style="169" customWidth="1"/>
    <col min="2041" max="2041" width="10.85546875" style="169" customWidth="1"/>
    <col min="2042" max="2044" width="15.85546875" style="169" customWidth="1"/>
    <col min="2045" max="2045" width="36.140625" style="169" customWidth="1"/>
    <col min="2046" max="2046" width="9.85546875" style="169" customWidth="1"/>
    <col min="2047" max="2295" width="11.42578125" style="169"/>
    <col min="2296" max="2296" width="36.140625" style="169" customWidth="1"/>
    <col min="2297" max="2297" width="10.85546875" style="169" customWidth="1"/>
    <col min="2298" max="2300" width="15.85546875" style="169" customWidth="1"/>
    <col min="2301" max="2301" width="36.140625" style="169" customWidth="1"/>
    <col min="2302" max="2302" width="9.85546875" style="169" customWidth="1"/>
    <col min="2303" max="2551" width="11.42578125" style="169"/>
    <col min="2552" max="2552" width="36.140625" style="169" customWidth="1"/>
    <col min="2553" max="2553" width="10.85546875" style="169" customWidth="1"/>
    <col min="2554" max="2556" width="15.85546875" style="169" customWidth="1"/>
    <col min="2557" max="2557" width="36.140625" style="169" customWidth="1"/>
    <col min="2558" max="2558" width="9.85546875" style="169" customWidth="1"/>
    <col min="2559" max="2807" width="11.42578125" style="169"/>
    <col min="2808" max="2808" width="36.140625" style="169" customWidth="1"/>
    <col min="2809" max="2809" width="10.85546875" style="169" customWidth="1"/>
    <col min="2810" max="2812" width="15.85546875" style="169" customWidth="1"/>
    <col min="2813" max="2813" width="36.140625" style="169" customWidth="1"/>
    <col min="2814" max="2814" width="9.85546875" style="169" customWidth="1"/>
    <col min="2815" max="3063" width="11.42578125" style="169"/>
    <col min="3064" max="3064" width="36.140625" style="169" customWidth="1"/>
    <col min="3065" max="3065" width="10.85546875" style="169" customWidth="1"/>
    <col min="3066" max="3068" width="15.85546875" style="169" customWidth="1"/>
    <col min="3069" max="3069" width="36.140625" style="169" customWidth="1"/>
    <col min="3070" max="3070" width="9.85546875" style="169" customWidth="1"/>
    <col min="3071" max="3319" width="11.42578125" style="169"/>
    <col min="3320" max="3320" width="36.140625" style="169" customWidth="1"/>
    <col min="3321" max="3321" width="10.85546875" style="169" customWidth="1"/>
    <col min="3322" max="3324" width="15.85546875" style="169" customWidth="1"/>
    <col min="3325" max="3325" width="36.140625" style="169" customWidth="1"/>
    <col min="3326" max="3326" width="9.85546875" style="169" customWidth="1"/>
    <col min="3327" max="3575" width="11.42578125" style="169"/>
    <col min="3576" max="3576" width="36.140625" style="169" customWidth="1"/>
    <col min="3577" max="3577" width="10.85546875" style="169" customWidth="1"/>
    <col min="3578" max="3580" width="15.85546875" style="169" customWidth="1"/>
    <col min="3581" max="3581" width="36.140625" style="169" customWidth="1"/>
    <col min="3582" max="3582" width="9.85546875" style="169" customWidth="1"/>
    <col min="3583" max="3831" width="11.42578125" style="169"/>
    <col min="3832" max="3832" width="36.140625" style="169" customWidth="1"/>
    <col min="3833" max="3833" width="10.85546875" style="169" customWidth="1"/>
    <col min="3834" max="3836" width="15.85546875" style="169" customWidth="1"/>
    <col min="3837" max="3837" width="36.140625" style="169" customWidth="1"/>
    <col min="3838" max="3838" width="9.85546875" style="169" customWidth="1"/>
    <col min="3839" max="4087" width="11.42578125" style="169"/>
    <col min="4088" max="4088" width="36.140625" style="169" customWidth="1"/>
    <col min="4089" max="4089" width="10.85546875" style="169" customWidth="1"/>
    <col min="4090" max="4092" width="15.85546875" style="169" customWidth="1"/>
    <col min="4093" max="4093" width="36.140625" style="169" customWidth="1"/>
    <col min="4094" max="4094" width="9.85546875" style="169" customWidth="1"/>
    <col min="4095" max="4343" width="11.42578125" style="169"/>
    <col min="4344" max="4344" width="36.140625" style="169" customWidth="1"/>
    <col min="4345" max="4345" width="10.85546875" style="169" customWidth="1"/>
    <col min="4346" max="4348" width="15.85546875" style="169" customWidth="1"/>
    <col min="4349" max="4349" width="36.140625" style="169" customWidth="1"/>
    <col min="4350" max="4350" width="9.85546875" style="169" customWidth="1"/>
    <col min="4351" max="4599" width="11.42578125" style="169"/>
    <col min="4600" max="4600" width="36.140625" style="169" customWidth="1"/>
    <col min="4601" max="4601" width="10.85546875" style="169" customWidth="1"/>
    <col min="4602" max="4604" width="15.85546875" style="169" customWidth="1"/>
    <col min="4605" max="4605" width="36.140625" style="169" customWidth="1"/>
    <col min="4606" max="4606" width="9.85546875" style="169" customWidth="1"/>
    <col min="4607" max="4855" width="11.42578125" style="169"/>
    <col min="4856" max="4856" width="36.140625" style="169" customWidth="1"/>
    <col min="4857" max="4857" width="10.85546875" style="169" customWidth="1"/>
    <col min="4858" max="4860" width="15.85546875" style="169" customWidth="1"/>
    <col min="4861" max="4861" width="36.140625" style="169" customWidth="1"/>
    <col min="4862" max="4862" width="9.85546875" style="169" customWidth="1"/>
    <col min="4863" max="5111" width="11.42578125" style="169"/>
    <col min="5112" max="5112" width="36.140625" style="169" customWidth="1"/>
    <col min="5113" max="5113" width="10.85546875" style="169" customWidth="1"/>
    <col min="5114" max="5116" width="15.85546875" style="169" customWidth="1"/>
    <col min="5117" max="5117" width="36.140625" style="169" customWidth="1"/>
    <col min="5118" max="5118" width="9.85546875" style="169" customWidth="1"/>
    <col min="5119" max="5367" width="11.42578125" style="169"/>
    <col min="5368" max="5368" width="36.140625" style="169" customWidth="1"/>
    <col min="5369" max="5369" width="10.85546875" style="169" customWidth="1"/>
    <col min="5370" max="5372" width="15.85546875" style="169" customWidth="1"/>
    <col min="5373" max="5373" width="36.140625" style="169" customWidth="1"/>
    <col min="5374" max="5374" width="9.85546875" style="169" customWidth="1"/>
    <col min="5375" max="5623" width="11.42578125" style="169"/>
    <col min="5624" max="5624" width="36.140625" style="169" customWidth="1"/>
    <col min="5625" max="5625" width="10.85546875" style="169" customWidth="1"/>
    <col min="5626" max="5628" width="15.85546875" style="169" customWidth="1"/>
    <col min="5629" max="5629" width="36.140625" style="169" customWidth="1"/>
    <col min="5630" max="5630" width="9.85546875" style="169" customWidth="1"/>
    <col min="5631" max="5879" width="11.42578125" style="169"/>
    <col min="5880" max="5880" width="36.140625" style="169" customWidth="1"/>
    <col min="5881" max="5881" width="10.85546875" style="169" customWidth="1"/>
    <col min="5882" max="5884" width="15.85546875" style="169" customWidth="1"/>
    <col min="5885" max="5885" width="36.140625" style="169" customWidth="1"/>
    <col min="5886" max="5886" width="9.85546875" style="169" customWidth="1"/>
    <col min="5887" max="6135" width="11.42578125" style="169"/>
    <col min="6136" max="6136" width="36.140625" style="169" customWidth="1"/>
    <col min="6137" max="6137" width="10.85546875" style="169" customWidth="1"/>
    <col min="6138" max="6140" width="15.85546875" style="169" customWidth="1"/>
    <col min="6141" max="6141" width="36.140625" style="169" customWidth="1"/>
    <col min="6142" max="6142" width="9.85546875" style="169" customWidth="1"/>
    <col min="6143" max="6391" width="11.42578125" style="169"/>
    <col min="6392" max="6392" width="36.140625" style="169" customWidth="1"/>
    <col min="6393" max="6393" width="10.85546875" style="169" customWidth="1"/>
    <col min="6394" max="6396" width="15.85546875" style="169" customWidth="1"/>
    <col min="6397" max="6397" width="36.140625" style="169" customWidth="1"/>
    <col min="6398" max="6398" width="9.85546875" style="169" customWidth="1"/>
    <col min="6399" max="6647" width="11.42578125" style="169"/>
    <col min="6648" max="6648" width="36.140625" style="169" customWidth="1"/>
    <col min="6649" max="6649" width="10.85546875" style="169" customWidth="1"/>
    <col min="6650" max="6652" width="15.85546875" style="169" customWidth="1"/>
    <col min="6653" max="6653" width="36.140625" style="169" customWidth="1"/>
    <col min="6654" max="6654" width="9.85546875" style="169" customWidth="1"/>
    <col min="6655" max="6903" width="11.42578125" style="169"/>
    <col min="6904" max="6904" width="36.140625" style="169" customWidth="1"/>
    <col min="6905" max="6905" width="10.85546875" style="169" customWidth="1"/>
    <col min="6906" max="6908" width="15.85546875" style="169" customWidth="1"/>
    <col min="6909" max="6909" width="36.140625" style="169" customWidth="1"/>
    <col min="6910" max="6910" width="9.85546875" style="169" customWidth="1"/>
    <col min="6911" max="7159" width="11.42578125" style="169"/>
    <col min="7160" max="7160" width="36.140625" style="169" customWidth="1"/>
    <col min="7161" max="7161" width="10.85546875" style="169" customWidth="1"/>
    <col min="7162" max="7164" width="15.85546875" style="169" customWidth="1"/>
    <col min="7165" max="7165" width="36.140625" style="169" customWidth="1"/>
    <col min="7166" max="7166" width="9.85546875" style="169" customWidth="1"/>
    <col min="7167" max="7415" width="11.42578125" style="169"/>
    <col min="7416" max="7416" width="36.140625" style="169" customWidth="1"/>
    <col min="7417" max="7417" width="10.85546875" style="169" customWidth="1"/>
    <col min="7418" max="7420" width="15.85546875" style="169" customWidth="1"/>
    <col min="7421" max="7421" width="36.140625" style="169" customWidth="1"/>
    <col min="7422" max="7422" width="9.85546875" style="169" customWidth="1"/>
    <col min="7423" max="7671" width="11.42578125" style="169"/>
    <col min="7672" max="7672" width="36.140625" style="169" customWidth="1"/>
    <col min="7673" max="7673" width="10.85546875" style="169" customWidth="1"/>
    <col min="7674" max="7676" width="15.85546875" style="169" customWidth="1"/>
    <col min="7677" max="7677" width="36.140625" style="169" customWidth="1"/>
    <col min="7678" max="7678" width="9.85546875" style="169" customWidth="1"/>
    <col min="7679" max="7927" width="11.42578125" style="169"/>
    <col min="7928" max="7928" width="36.140625" style="169" customWidth="1"/>
    <col min="7929" max="7929" width="10.85546875" style="169" customWidth="1"/>
    <col min="7930" max="7932" width="15.85546875" style="169" customWidth="1"/>
    <col min="7933" max="7933" width="36.140625" style="169" customWidth="1"/>
    <col min="7934" max="7934" width="9.85546875" style="169" customWidth="1"/>
    <col min="7935" max="8183" width="11.42578125" style="169"/>
    <col min="8184" max="8184" width="36.140625" style="169" customWidth="1"/>
    <col min="8185" max="8185" width="10.85546875" style="169" customWidth="1"/>
    <col min="8186" max="8188" width="15.85546875" style="169" customWidth="1"/>
    <col min="8189" max="8189" width="36.140625" style="169" customWidth="1"/>
    <col min="8190" max="8190" width="9.85546875" style="169" customWidth="1"/>
    <col min="8191" max="8439" width="11.42578125" style="169"/>
    <col min="8440" max="8440" width="36.140625" style="169" customWidth="1"/>
    <col min="8441" max="8441" width="10.85546875" style="169" customWidth="1"/>
    <col min="8442" max="8444" width="15.85546875" style="169" customWidth="1"/>
    <col min="8445" max="8445" width="36.140625" style="169" customWidth="1"/>
    <col min="8446" max="8446" width="9.85546875" style="169" customWidth="1"/>
    <col min="8447" max="8695" width="11.42578125" style="169"/>
    <col min="8696" max="8696" width="36.140625" style="169" customWidth="1"/>
    <col min="8697" max="8697" width="10.85546875" style="169" customWidth="1"/>
    <col min="8698" max="8700" width="15.85546875" style="169" customWidth="1"/>
    <col min="8701" max="8701" width="36.140625" style="169" customWidth="1"/>
    <col min="8702" max="8702" width="9.85546875" style="169" customWidth="1"/>
    <col min="8703" max="8951" width="11.42578125" style="169"/>
    <col min="8952" max="8952" width="36.140625" style="169" customWidth="1"/>
    <col min="8953" max="8953" width="10.85546875" style="169" customWidth="1"/>
    <col min="8954" max="8956" width="15.85546875" style="169" customWidth="1"/>
    <col min="8957" max="8957" width="36.140625" style="169" customWidth="1"/>
    <col min="8958" max="8958" width="9.85546875" style="169" customWidth="1"/>
    <col min="8959" max="9207" width="11.42578125" style="169"/>
    <col min="9208" max="9208" width="36.140625" style="169" customWidth="1"/>
    <col min="9209" max="9209" width="10.85546875" style="169" customWidth="1"/>
    <col min="9210" max="9212" width="15.85546875" style="169" customWidth="1"/>
    <col min="9213" max="9213" width="36.140625" style="169" customWidth="1"/>
    <col min="9214" max="9214" width="9.85546875" style="169" customWidth="1"/>
    <col min="9215" max="9463" width="11.42578125" style="169"/>
    <col min="9464" max="9464" width="36.140625" style="169" customWidth="1"/>
    <col min="9465" max="9465" width="10.85546875" style="169" customWidth="1"/>
    <col min="9466" max="9468" width="15.85546875" style="169" customWidth="1"/>
    <col min="9469" max="9469" width="36.140625" style="169" customWidth="1"/>
    <col min="9470" max="9470" width="9.85546875" style="169" customWidth="1"/>
    <col min="9471" max="9719" width="11.42578125" style="169"/>
    <col min="9720" max="9720" width="36.140625" style="169" customWidth="1"/>
    <col min="9721" max="9721" width="10.85546875" style="169" customWidth="1"/>
    <col min="9722" max="9724" width="15.85546875" style="169" customWidth="1"/>
    <col min="9725" max="9725" width="36.140625" style="169" customWidth="1"/>
    <col min="9726" max="9726" width="9.85546875" style="169" customWidth="1"/>
    <col min="9727" max="9975" width="11.42578125" style="169"/>
    <col min="9976" max="9976" width="36.140625" style="169" customWidth="1"/>
    <col min="9977" max="9977" width="10.85546875" style="169" customWidth="1"/>
    <col min="9978" max="9980" width="15.85546875" style="169" customWidth="1"/>
    <col min="9981" max="9981" width="36.140625" style="169" customWidth="1"/>
    <col min="9982" max="9982" width="9.85546875" style="169" customWidth="1"/>
    <col min="9983" max="10231" width="11.42578125" style="169"/>
    <col min="10232" max="10232" width="36.140625" style="169" customWidth="1"/>
    <col min="10233" max="10233" width="10.85546875" style="169" customWidth="1"/>
    <col min="10234" max="10236" width="15.85546875" style="169" customWidth="1"/>
    <col min="10237" max="10237" width="36.140625" style="169" customWidth="1"/>
    <col min="10238" max="10238" width="9.85546875" style="169" customWidth="1"/>
    <col min="10239" max="10487" width="11.42578125" style="169"/>
    <col min="10488" max="10488" width="36.140625" style="169" customWidth="1"/>
    <col min="10489" max="10489" width="10.85546875" style="169" customWidth="1"/>
    <col min="10490" max="10492" width="15.85546875" style="169" customWidth="1"/>
    <col min="10493" max="10493" width="36.140625" style="169" customWidth="1"/>
    <col min="10494" max="10494" width="9.85546875" style="169" customWidth="1"/>
    <col min="10495" max="10743" width="11.42578125" style="169"/>
    <col min="10744" max="10744" width="36.140625" style="169" customWidth="1"/>
    <col min="10745" max="10745" width="10.85546875" style="169" customWidth="1"/>
    <col min="10746" max="10748" width="15.85546875" style="169" customWidth="1"/>
    <col min="10749" max="10749" width="36.140625" style="169" customWidth="1"/>
    <col min="10750" max="10750" width="9.85546875" style="169" customWidth="1"/>
    <col min="10751" max="10999" width="11.42578125" style="169"/>
    <col min="11000" max="11000" width="36.140625" style="169" customWidth="1"/>
    <col min="11001" max="11001" width="10.85546875" style="169" customWidth="1"/>
    <col min="11002" max="11004" width="15.85546875" style="169" customWidth="1"/>
    <col min="11005" max="11005" width="36.140625" style="169" customWidth="1"/>
    <col min="11006" max="11006" width="9.85546875" style="169" customWidth="1"/>
    <col min="11007" max="11255" width="11.42578125" style="169"/>
    <col min="11256" max="11256" width="36.140625" style="169" customWidth="1"/>
    <col min="11257" max="11257" width="10.85546875" style="169" customWidth="1"/>
    <col min="11258" max="11260" width="15.85546875" style="169" customWidth="1"/>
    <col min="11261" max="11261" width="36.140625" style="169" customWidth="1"/>
    <col min="11262" max="11262" width="9.85546875" style="169" customWidth="1"/>
    <col min="11263" max="11511" width="11.42578125" style="169"/>
    <col min="11512" max="11512" width="36.140625" style="169" customWidth="1"/>
    <col min="11513" max="11513" width="10.85546875" style="169" customWidth="1"/>
    <col min="11514" max="11516" width="15.85546875" style="169" customWidth="1"/>
    <col min="11517" max="11517" width="36.140625" style="169" customWidth="1"/>
    <col min="11518" max="11518" width="9.85546875" style="169" customWidth="1"/>
    <col min="11519" max="11767" width="11.42578125" style="169"/>
    <col min="11768" max="11768" width="36.140625" style="169" customWidth="1"/>
    <col min="11769" max="11769" width="10.85546875" style="169" customWidth="1"/>
    <col min="11770" max="11772" width="15.85546875" style="169" customWidth="1"/>
    <col min="11773" max="11773" width="36.140625" style="169" customWidth="1"/>
    <col min="11774" max="11774" width="9.85546875" style="169" customWidth="1"/>
    <col min="11775" max="12023" width="11.42578125" style="169"/>
    <col min="12024" max="12024" width="36.140625" style="169" customWidth="1"/>
    <col min="12025" max="12025" width="10.85546875" style="169" customWidth="1"/>
    <col min="12026" max="12028" width="15.85546875" style="169" customWidth="1"/>
    <col min="12029" max="12029" width="36.140625" style="169" customWidth="1"/>
    <col min="12030" max="12030" width="9.85546875" style="169" customWidth="1"/>
    <col min="12031" max="12279" width="11.42578125" style="169"/>
    <col min="12280" max="12280" width="36.140625" style="169" customWidth="1"/>
    <col min="12281" max="12281" width="10.85546875" style="169" customWidth="1"/>
    <col min="12282" max="12284" width="15.85546875" style="169" customWidth="1"/>
    <col min="12285" max="12285" width="36.140625" style="169" customWidth="1"/>
    <col min="12286" max="12286" width="9.85546875" style="169" customWidth="1"/>
    <col min="12287" max="12535" width="11.42578125" style="169"/>
    <col min="12536" max="12536" width="36.140625" style="169" customWidth="1"/>
    <col min="12537" max="12537" width="10.85546875" style="169" customWidth="1"/>
    <col min="12538" max="12540" width="15.85546875" style="169" customWidth="1"/>
    <col min="12541" max="12541" width="36.140625" style="169" customWidth="1"/>
    <col min="12542" max="12542" width="9.85546875" style="169" customWidth="1"/>
    <col min="12543" max="12791" width="11.42578125" style="169"/>
    <col min="12792" max="12792" width="36.140625" style="169" customWidth="1"/>
    <col min="12793" max="12793" width="10.85546875" style="169" customWidth="1"/>
    <col min="12794" max="12796" width="15.85546875" style="169" customWidth="1"/>
    <col min="12797" max="12797" width="36.140625" style="169" customWidth="1"/>
    <col min="12798" max="12798" width="9.85546875" style="169" customWidth="1"/>
    <col min="12799" max="13047" width="11.42578125" style="169"/>
    <col min="13048" max="13048" width="36.140625" style="169" customWidth="1"/>
    <col min="13049" max="13049" width="10.85546875" style="169" customWidth="1"/>
    <col min="13050" max="13052" width="15.85546875" style="169" customWidth="1"/>
    <col min="13053" max="13053" width="36.140625" style="169" customWidth="1"/>
    <col min="13054" max="13054" width="9.85546875" style="169" customWidth="1"/>
    <col min="13055" max="13303" width="11.42578125" style="169"/>
    <col min="13304" max="13304" width="36.140625" style="169" customWidth="1"/>
    <col min="13305" max="13305" width="10.85546875" style="169" customWidth="1"/>
    <col min="13306" max="13308" width="15.85546875" style="169" customWidth="1"/>
    <col min="13309" max="13309" width="36.140625" style="169" customWidth="1"/>
    <col min="13310" max="13310" width="9.85546875" style="169" customWidth="1"/>
    <col min="13311" max="13559" width="11.42578125" style="169"/>
    <col min="13560" max="13560" width="36.140625" style="169" customWidth="1"/>
    <col min="13561" max="13561" width="10.85546875" style="169" customWidth="1"/>
    <col min="13562" max="13564" width="15.85546875" style="169" customWidth="1"/>
    <col min="13565" max="13565" width="36.140625" style="169" customWidth="1"/>
    <col min="13566" max="13566" width="9.85546875" style="169" customWidth="1"/>
    <col min="13567" max="13815" width="11.42578125" style="169"/>
    <col min="13816" max="13816" width="36.140625" style="169" customWidth="1"/>
    <col min="13817" max="13817" width="10.85546875" style="169" customWidth="1"/>
    <col min="13818" max="13820" width="15.85546875" style="169" customWidth="1"/>
    <col min="13821" max="13821" width="36.140625" style="169" customWidth="1"/>
    <col min="13822" max="13822" width="9.85546875" style="169" customWidth="1"/>
    <col min="13823" max="14071" width="11.42578125" style="169"/>
    <col min="14072" max="14072" width="36.140625" style="169" customWidth="1"/>
    <col min="14073" max="14073" width="10.85546875" style="169" customWidth="1"/>
    <col min="14074" max="14076" width="15.85546875" style="169" customWidth="1"/>
    <col min="14077" max="14077" width="36.140625" style="169" customWidth="1"/>
    <col min="14078" max="14078" width="9.85546875" style="169" customWidth="1"/>
    <col min="14079" max="14327" width="11.42578125" style="169"/>
    <col min="14328" max="14328" width="36.140625" style="169" customWidth="1"/>
    <col min="14329" max="14329" width="10.85546875" style="169" customWidth="1"/>
    <col min="14330" max="14332" width="15.85546875" style="169" customWidth="1"/>
    <col min="14333" max="14333" width="36.140625" style="169" customWidth="1"/>
    <col min="14334" max="14334" width="9.85546875" style="169" customWidth="1"/>
    <col min="14335" max="14583" width="11.42578125" style="169"/>
    <col min="14584" max="14584" width="36.140625" style="169" customWidth="1"/>
    <col min="14585" max="14585" width="10.85546875" style="169" customWidth="1"/>
    <col min="14586" max="14588" width="15.85546875" style="169" customWidth="1"/>
    <col min="14589" max="14589" width="36.140625" style="169" customWidth="1"/>
    <col min="14590" max="14590" width="9.85546875" style="169" customWidth="1"/>
    <col min="14591" max="14839" width="11.42578125" style="169"/>
    <col min="14840" max="14840" width="36.140625" style="169" customWidth="1"/>
    <col min="14841" max="14841" width="10.85546875" style="169" customWidth="1"/>
    <col min="14842" max="14844" width="15.85546875" style="169" customWidth="1"/>
    <col min="14845" max="14845" width="36.140625" style="169" customWidth="1"/>
    <col min="14846" max="14846" width="9.85546875" style="169" customWidth="1"/>
    <col min="14847" max="15095" width="11.42578125" style="169"/>
    <col min="15096" max="15096" width="36.140625" style="169" customWidth="1"/>
    <col min="15097" max="15097" width="10.85546875" style="169" customWidth="1"/>
    <col min="15098" max="15100" width="15.85546875" style="169" customWidth="1"/>
    <col min="15101" max="15101" width="36.140625" style="169" customWidth="1"/>
    <col min="15102" max="15102" width="9.85546875" style="169" customWidth="1"/>
    <col min="15103" max="15351" width="11.42578125" style="169"/>
    <col min="15352" max="15352" width="36.140625" style="169" customWidth="1"/>
    <col min="15353" max="15353" width="10.85546875" style="169" customWidth="1"/>
    <col min="15354" max="15356" width="15.85546875" style="169" customWidth="1"/>
    <col min="15357" max="15357" width="36.140625" style="169" customWidth="1"/>
    <col min="15358" max="15358" width="9.85546875" style="169" customWidth="1"/>
    <col min="15359" max="15607" width="11.42578125" style="169"/>
    <col min="15608" max="15608" width="36.140625" style="169" customWidth="1"/>
    <col min="15609" max="15609" width="10.85546875" style="169" customWidth="1"/>
    <col min="15610" max="15612" width="15.85546875" style="169" customWidth="1"/>
    <col min="15613" max="15613" width="36.140625" style="169" customWidth="1"/>
    <col min="15614" max="15614" width="9.85546875" style="169" customWidth="1"/>
    <col min="15615" max="15863" width="11.42578125" style="169"/>
    <col min="15864" max="15864" width="36.140625" style="169" customWidth="1"/>
    <col min="15865" max="15865" width="10.85546875" style="169" customWidth="1"/>
    <col min="15866" max="15868" width="15.85546875" style="169" customWidth="1"/>
    <col min="15869" max="15869" width="36.140625" style="169" customWidth="1"/>
    <col min="15870" max="15870" width="9.85546875" style="169" customWidth="1"/>
    <col min="15871" max="16119" width="11.42578125" style="169"/>
    <col min="16120" max="16120" width="36.140625" style="169" customWidth="1"/>
    <col min="16121" max="16121" width="10.85546875" style="169" customWidth="1"/>
    <col min="16122" max="16124" width="15.85546875" style="169" customWidth="1"/>
    <col min="16125" max="16125" width="36.140625" style="169" customWidth="1"/>
    <col min="16126" max="16126" width="9.85546875" style="169" customWidth="1"/>
    <col min="16127" max="16384" width="11.42578125" style="169"/>
  </cols>
  <sheetData>
    <row r="1" spans="1:6" ht="24.75" customHeight="1">
      <c r="A1" s="166" t="s">
        <v>0</v>
      </c>
      <c r="E1" s="168" t="s">
        <v>1</v>
      </c>
    </row>
    <row r="2" spans="1:6" ht="18.95" customHeight="1">
      <c r="A2" s="170"/>
      <c r="E2" s="170"/>
    </row>
    <row r="3" spans="1:6" ht="20.25">
      <c r="A3" s="811" t="s">
        <v>728</v>
      </c>
      <c r="B3" s="812"/>
      <c r="C3" s="812"/>
      <c r="D3" s="812"/>
      <c r="E3" s="813" t="s">
        <v>677</v>
      </c>
    </row>
    <row r="4" spans="1:6" ht="18.95" customHeight="1">
      <c r="A4" s="811" t="s">
        <v>271</v>
      </c>
      <c r="B4" s="812"/>
      <c r="C4" s="812"/>
      <c r="D4" s="812"/>
      <c r="E4" s="814" t="s">
        <v>862</v>
      </c>
    </row>
    <row r="5" spans="1:6" ht="18.95" customHeight="1">
      <c r="A5" s="815" t="s">
        <v>940</v>
      </c>
      <c r="B5" s="812"/>
      <c r="C5" s="812"/>
      <c r="D5" s="812"/>
      <c r="E5" s="799" t="s">
        <v>939</v>
      </c>
      <c r="F5" s="171"/>
    </row>
    <row r="6" spans="1:6" ht="15.95" customHeight="1">
      <c r="E6" s="170"/>
    </row>
    <row r="7" spans="1:6" ht="12.95" customHeight="1">
      <c r="A7" s="276" t="s">
        <v>869</v>
      </c>
      <c r="B7" s="173" t="s">
        <v>272</v>
      </c>
      <c r="C7" s="174" t="s">
        <v>273</v>
      </c>
      <c r="D7" s="94" t="s">
        <v>274</v>
      </c>
      <c r="E7" s="914" t="s">
        <v>872</v>
      </c>
    </row>
    <row r="8" spans="1:6" ht="12.95" customHeight="1">
      <c r="A8" s="175"/>
      <c r="B8" s="176" t="s">
        <v>275</v>
      </c>
      <c r="C8" s="176" t="s">
        <v>275</v>
      </c>
      <c r="D8" s="98" t="s">
        <v>236</v>
      </c>
      <c r="E8" s="16"/>
    </row>
    <row r="9" spans="1:6" ht="12.95" customHeight="1">
      <c r="A9" s="175"/>
      <c r="B9" s="176" t="s">
        <v>276</v>
      </c>
      <c r="C9" s="176" t="s">
        <v>277</v>
      </c>
      <c r="D9" s="98" t="s">
        <v>239</v>
      </c>
      <c r="E9" s="16"/>
    </row>
    <row r="10" spans="1:6" ht="12.75" customHeight="1">
      <c r="A10" s="175"/>
      <c r="B10" s="177"/>
      <c r="C10" s="177"/>
      <c r="D10" s="177"/>
      <c r="E10" s="31"/>
    </row>
    <row r="11" spans="1:6" ht="18" customHeight="1">
      <c r="A11" s="21" t="s">
        <v>18</v>
      </c>
      <c r="B11" s="722">
        <f>SUM(B12:B18)</f>
        <v>310299</v>
      </c>
      <c r="C11" s="722">
        <f>SUM(C12:C18)</f>
        <v>1042</v>
      </c>
      <c r="D11" s="722">
        <f>SUM(D12:D18)</f>
        <v>22</v>
      </c>
      <c r="E11" s="23" t="s">
        <v>19</v>
      </c>
      <c r="F11" s="179"/>
    </row>
    <row r="12" spans="1:6" ht="18" customHeight="1">
      <c r="A12" s="929" t="s">
        <v>20</v>
      </c>
      <c r="B12" s="944">
        <v>38806</v>
      </c>
      <c r="C12" s="943">
        <v>69</v>
      </c>
      <c r="D12" s="943">
        <v>4</v>
      </c>
      <c r="E12" s="931" t="s">
        <v>21</v>
      </c>
      <c r="F12" s="181"/>
    </row>
    <row r="13" spans="1:6" ht="18" customHeight="1">
      <c r="A13" s="929" t="s">
        <v>22</v>
      </c>
      <c r="B13" s="944">
        <v>25409</v>
      </c>
      <c r="C13" s="943">
        <v>34</v>
      </c>
      <c r="D13" s="943">
        <v>1</v>
      </c>
      <c r="E13" s="931" t="s">
        <v>23</v>
      </c>
      <c r="F13" s="181"/>
    </row>
    <row r="14" spans="1:6" ht="18" customHeight="1">
      <c r="A14" s="938" t="s">
        <v>26</v>
      </c>
      <c r="B14" s="944">
        <v>23023</v>
      </c>
      <c r="C14" s="943">
        <v>38</v>
      </c>
      <c r="D14" s="943">
        <v>2</v>
      </c>
      <c r="E14" s="931" t="s">
        <v>27</v>
      </c>
    </row>
    <row r="15" spans="1:6" ht="18" customHeight="1">
      <c r="A15" s="938" t="s">
        <v>28</v>
      </c>
      <c r="B15" s="944">
        <v>29993</v>
      </c>
      <c r="C15" s="943">
        <v>28</v>
      </c>
      <c r="D15" s="943">
        <v>1</v>
      </c>
      <c r="E15" s="931" t="s">
        <v>29</v>
      </c>
      <c r="F15" s="184"/>
    </row>
    <row r="16" spans="1:6" ht="18" customHeight="1">
      <c r="A16" s="938" t="s">
        <v>30</v>
      </c>
      <c r="B16" s="944">
        <v>133168</v>
      </c>
      <c r="C16" s="943">
        <v>802</v>
      </c>
      <c r="D16" s="943">
        <v>10</v>
      </c>
      <c r="E16" s="931" t="s">
        <v>31</v>
      </c>
      <c r="F16" s="184"/>
    </row>
    <row r="17" spans="1:6" ht="18" customHeight="1">
      <c r="A17" s="938" t="s">
        <v>32</v>
      </c>
      <c r="B17" s="944">
        <v>40023</v>
      </c>
      <c r="C17" s="943">
        <v>48</v>
      </c>
      <c r="D17" s="943">
        <v>2</v>
      </c>
      <c r="E17" s="931" t="s">
        <v>33</v>
      </c>
      <c r="F17" s="184"/>
    </row>
    <row r="18" spans="1:6" s="183" customFormat="1" ht="18" customHeight="1">
      <c r="A18" s="938" t="s">
        <v>34</v>
      </c>
      <c r="B18" s="944">
        <v>19877</v>
      </c>
      <c r="C18" s="943">
        <v>23</v>
      </c>
      <c r="D18" s="943">
        <v>2</v>
      </c>
      <c r="E18" s="931" t="s">
        <v>35</v>
      </c>
      <c r="F18" s="182"/>
    </row>
    <row r="19" spans="1:6" ht="18" customHeight="1">
      <c r="A19" s="21" t="s">
        <v>36</v>
      </c>
      <c r="B19" s="178">
        <f>SUM(B20:B27)</f>
        <v>227096</v>
      </c>
      <c r="C19" s="178">
        <f>SUM(C20:C27)</f>
        <v>839</v>
      </c>
      <c r="D19" s="178">
        <f>SUM(D20:D27)</f>
        <v>15</v>
      </c>
      <c r="E19" s="28" t="s">
        <v>37</v>
      </c>
      <c r="F19" s="185"/>
    </row>
    <row r="20" spans="1:6" ht="18" customHeight="1">
      <c r="A20" s="25" t="s">
        <v>38</v>
      </c>
      <c r="B20" s="186">
        <v>18308</v>
      </c>
      <c r="C20" s="186">
        <v>25</v>
      </c>
      <c r="D20" s="186">
        <v>1</v>
      </c>
      <c r="E20" s="29" t="s">
        <v>39</v>
      </c>
      <c r="F20" s="181"/>
    </row>
    <row r="21" spans="1:6" ht="18" customHeight="1">
      <c r="A21" s="929" t="s">
        <v>40</v>
      </c>
      <c r="B21" s="942">
        <v>8262</v>
      </c>
      <c r="C21" s="942">
        <v>21</v>
      </c>
      <c r="D21" s="943">
        <v>1</v>
      </c>
      <c r="E21" s="930" t="s">
        <v>41</v>
      </c>
      <c r="F21" s="181"/>
    </row>
    <row r="22" spans="1:6" ht="18" customHeight="1">
      <c r="A22" s="25" t="s">
        <v>42</v>
      </c>
      <c r="B22" s="942">
        <v>11714</v>
      </c>
      <c r="C22" s="942">
        <v>21</v>
      </c>
      <c r="D22" s="186">
        <v>1</v>
      </c>
      <c r="E22" s="29" t="s">
        <v>43</v>
      </c>
      <c r="F22" s="181"/>
    </row>
    <row r="23" spans="1:6" ht="18" customHeight="1">
      <c r="A23" s="25" t="s">
        <v>44</v>
      </c>
      <c r="B23" s="942">
        <v>23570</v>
      </c>
      <c r="C23" s="942">
        <v>27</v>
      </c>
      <c r="D23" s="186">
        <v>1</v>
      </c>
      <c r="E23" s="27" t="s">
        <v>45</v>
      </c>
      <c r="F23" s="181"/>
    </row>
    <row r="24" spans="1:6" ht="18" customHeight="1">
      <c r="A24" s="25" t="s">
        <v>46</v>
      </c>
      <c r="B24" s="942">
        <v>19677</v>
      </c>
      <c r="C24" s="942">
        <v>21</v>
      </c>
      <c r="D24" s="186">
        <v>1</v>
      </c>
      <c r="E24" s="29" t="s">
        <v>47</v>
      </c>
      <c r="F24" s="181"/>
    </row>
    <row r="25" spans="1:6" ht="18" customHeight="1">
      <c r="A25" s="25" t="s">
        <v>48</v>
      </c>
      <c r="B25" s="942">
        <v>26797</v>
      </c>
      <c r="C25" s="942">
        <v>45</v>
      </c>
      <c r="D25" s="186">
        <v>3</v>
      </c>
      <c r="E25" s="29" t="s">
        <v>49</v>
      </c>
      <c r="F25" s="181"/>
    </row>
    <row r="26" spans="1:6" ht="18" customHeight="1">
      <c r="A26" s="25" t="s">
        <v>50</v>
      </c>
      <c r="B26" s="942">
        <v>102885</v>
      </c>
      <c r="C26" s="942">
        <v>654</v>
      </c>
      <c r="D26" s="180">
        <v>5</v>
      </c>
      <c r="E26" s="29" t="s">
        <v>51</v>
      </c>
      <c r="F26" s="179"/>
    </row>
    <row r="27" spans="1:6" ht="18" customHeight="1">
      <c r="A27" s="25" t="s">
        <v>52</v>
      </c>
      <c r="B27" s="942">
        <v>15883</v>
      </c>
      <c r="C27" s="942">
        <v>25</v>
      </c>
      <c r="D27" s="180">
        <v>2</v>
      </c>
      <c r="E27" s="29" t="s">
        <v>53</v>
      </c>
      <c r="F27" s="179"/>
    </row>
    <row r="28" spans="1:6" ht="18" customHeight="1">
      <c r="A28" s="21" t="s">
        <v>54</v>
      </c>
      <c r="B28" s="178">
        <f>SUM(B29:B36)</f>
        <v>503389</v>
      </c>
      <c r="C28" s="722">
        <f>SUM(C29:C36)</f>
        <v>1118</v>
      </c>
      <c r="D28" s="178">
        <f>SUM(D29:D36)</f>
        <v>19</v>
      </c>
      <c r="E28" s="23" t="s">
        <v>55</v>
      </c>
      <c r="F28" s="188"/>
    </row>
    <row r="29" spans="1:6" ht="18" customHeight="1">
      <c r="A29" s="30" t="s">
        <v>56</v>
      </c>
      <c r="B29" s="221">
        <v>93032</v>
      </c>
      <c r="C29" s="180">
        <v>96</v>
      </c>
      <c r="D29" s="180">
        <v>5</v>
      </c>
      <c r="E29" s="27" t="s">
        <v>57</v>
      </c>
      <c r="F29" s="189"/>
    </row>
    <row r="30" spans="1:6" ht="18" customHeight="1">
      <c r="A30" s="31" t="s">
        <v>58</v>
      </c>
      <c r="B30" s="221">
        <v>21967</v>
      </c>
      <c r="C30" s="180">
        <v>27</v>
      </c>
      <c r="D30" s="180">
        <v>1</v>
      </c>
      <c r="E30" s="27" t="s">
        <v>59</v>
      </c>
      <c r="F30" s="188"/>
    </row>
    <row r="31" spans="1:6" ht="18" customHeight="1">
      <c r="A31" s="30" t="s">
        <v>60</v>
      </c>
      <c r="B31" s="221">
        <v>11014</v>
      </c>
      <c r="C31" s="180">
        <v>11</v>
      </c>
      <c r="D31" s="180">
        <v>1</v>
      </c>
      <c r="E31" s="27" t="s">
        <v>61</v>
      </c>
      <c r="F31" s="181"/>
    </row>
    <row r="32" spans="1:6" ht="18" customHeight="1">
      <c r="A32" s="25" t="s">
        <v>62</v>
      </c>
      <c r="B32" s="221">
        <v>291060</v>
      </c>
      <c r="C32" s="180">
        <v>875</v>
      </c>
      <c r="D32" s="180">
        <v>8</v>
      </c>
      <c r="E32" s="27" t="s">
        <v>63</v>
      </c>
      <c r="F32" s="189"/>
    </row>
    <row r="33" spans="1:6" ht="18" customHeight="1">
      <c r="A33" s="31" t="s">
        <v>64</v>
      </c>
      <c r="B33" s="221">
        <v>25564</v>
      </c>
      <c r="C33" s="180">
        <v>22</v>
      </c>
      <c r="D33" s="180">
        <v>1</v>
      </c>
      <c r="E33" s="27" t="s">
        <v>797</v>
      </c>
      <c r="F33" s="181"/>
    </row>
    <row r="34" spans="1:6" ht="18" customHeight="1">
      <c r="A34" s="25" t="s">
        <v>65</v>
      </c>
      <c r="B34" s="221">
        <v>21912</v>
      </c>
      <c r="C34" s="180">
        <v>25</v>
      </c>
      <c r="D34" s="180">
        <v>1</v>
      </c>
      <c r="E34" s="27" t="s">
        <v>66</v>
      </c>
      <c r="F34" s="181"/>
    </row>
    <row r="35" spans="1:6" ht="18" customHeight="1">
      <c r="A35" s="25" t="s">
        <v>67</v>
      </c>
      <c r="B35" s="221">
        <v>13566</v>
      </c>
      <c r="C35" s="180">
        <v>16</v>
      </c>
      <c r="D35" s="180">
        <v>1</v>
      </c>
      <c r="E35" s="27" t="s">
        <v>68</v>
      </c>
      <c r="F35" s="181"/>
    </row>
    <row r="36" spans="1:6" ht="18" customHeight="1">
      <c r="A36" s="25" t="s">
        <v>69</v>
      </c>
      <c r="B36" s="221">
        <v>25274</v>
      </c>
      <c r="C36" s="180">
        <v>46</v>
      </c>
      <c r="D36" s="180">
        <v>1</v>
      </c>
      <c r="E36" s="27" t="s">
        <v>70</v>
      </c>
      <c r="F36" s="190"/>
    </row>
    <row r="37" spans="1:6" ht="18" customHeight="1">
      <c r="A37" s="32" t="s">
        <v>73</v>
      </c>
      <c r="B37" s="178">
        <f>SUM(B38:B44)</f>
        <v>510416</v>
      </c>
      <c r="C37" s="722">
        <f>SUM(C38:C44)</f>
        <v>847</v>
      </c>
      <c r="D37" s="178">
        <f>SUM(D38:D44)</f>
        <v>19</v>
      </c>
      <c r="E37" s="23" t="s">
        <v>74</v>
      </c>
    </row>
    <row r="38" spans="1:6" ht="18" customHeight="1">
      <c r="A38" s="30" t="s">
        <v>75</v>
      </c>
      <c r="B38" s="221">
        <v>28858</v>
      </c>
      <c r="C38" s="180">
        <v>72</v>
      </c>
      <c r="D38" s="180">
        <v>2</v>
      </c>
      <c r="E38" s="29" t="s">
        <v>76</v>
      </c>
      <c r="F38" s="188"/>
    </row>
    <row r="39" spans="1:6" ht="18" customHeight="1">
      <c r="A39" s="30" t="s">
        <v>77</v>
      </c>
      <c r="B39" s="221">
        <v>43632</v>
      </c>
      <c r="C39" s="180">
        <v>34</v>
      </c>
      <c r="D39" s="180">
        <v>3</v>
      </c>
      <c r="E39" s="27" t="s">
        <v>78</v>
      </c>
      <c r="F39" s="188"/>
    </row>
    <row r="40" spans="1:6" ht="18" customHeight="1">
      <c r="A40" s="30" t="s">
        <v>79</v>
      </c>
      <c r="B40" s="221">
        <v>324683</v>
      </c>
      <c r="C40" s="180">
        <v>601</v>
      </c>
      <c r="D40" s="180">
        <v>10</v>
      </c>
      <c r="E40" s="27" t="s">
        <v>80</v>
      </c>
      <c r="F40" s="188"/>
    </row>
    <row r="41" spans="1:6" ht="18" customHeight="1">
      <c r="A41" s="30" t="s">
        <v>81</v>
      </c>
      <c r="B41" s="221">
        <v>38799</v>
      </c>
      <c r="C41" s="180">
        <v>58</v>
      </c>
      <c r="D41" s="180">
        <v>1</v>
      </c>
      <c r="E41" s="27" t="s">
        <v>82</v>
      </c>
      <c r="F41" s="188"/>
    </row>
    <row r="42" spans="1:6" ht="18" customHeight="1">
      <c r="A42" s="30" t="s">
        <v>83</v>
      </c>
      <c r="B42" s="221">
        <v>14620</v>
      </c>
      <c r="C42" s="180">
        <v>20</v>
      </c>
      <c r="D42" s="180">
        <v>1</v>
      </c>
      <c r="E42" s="29" t="s">
        <v>84</v>
      </c>
      <c r="F42" s="188"/>
    </row>
    <row r="43" spans="1:6" ht="18" customHeight="1">
      <c r="A43" s="30" t="s">
        <v>85</v>
      </c>
      <c r="B43" s="221">
        <v>14488</v>
      </c>
      <c r="C43" s="180">
        <v>12</v>
      </c>
      <c r="D43" s="180">
        <v>1</v>
      </c>
      <c r="E43" s="29" t="s">
        <v>86</v>
      </c>
      <c r="F43" s="188"/>
    </row>
    <row r="44" spans="1:6" ht="18" customHeight="1">
      <c r="A44" s="30" t="s">
        <v>87</v>
      </c>
      <c r="B44" s="221">
        <v>45336</v>
      </c>
      <c r="C44" s="180">
        <v>50</v>
      </c>
      <c r="D44" s="180">
        <v>1</v>
      </c>
      <c r="E44" s="27" t="s">
        <v>88</v>
      </c>
      <c r="F44" s="188"/>
    </row>
    <row r="45" spans="1:6" ht="18" customHeight="1">
      <c r="A45" s="33" t="s">
        <v>89</v>
      </c>
      <c r="B45" s="178">
        <f>SUM(B46:B50)</f>
        <v>143946</v>
      </c>
      <c r="C45" s="178">
        <f>SUM(C46:C50)</f>
        <v>203</v>
      </c>
      <c r="D45" s="178">
        <f>SUM(D46:D50)</f>
        <v>10</v>
      </c>
      <c r="E45" s="23" t="s">
        <v>90</v>
      </c>
      <c r="F45" s="191"/>
    </row>
    <row r="46" spans="1:6" ht="18" customHeight="1">
      <c r="A46" s="25" t="s">
        <v>91</v>
      </c>
      <c r="B46" s="221">
        <v>14636</v>
      </c>
      <c r="C46" s="180">
        <v>30</v>
      </c>
      <c r="D46" s="180">
        <v>2</v>
      </c>
      <c r="E46" s="27" t="s">
        <v>92</v>
      </c>
      <c r="F46" s="192"/>
    </row>
    <row r="47" spans="1:6" ht="18" customHeight="1">
      <c r="A47" s="30" t="s">
        <v>93</v>
      </c>
      <c r="B47" s="221">
        <v>53208</v>
      </c>
      <c r="C47" s="180">
        <v>81</v>
      </c>
      <c r="D47" s="180">
        <v>2</v>
      </c>
      <c r="E47" s="27" t="s">
        <v>94</v>
      </c>
      <c r="F47" s="188"/>
    </row>
    <row r="48" spans="1:6" ht="18" customHeight="1">
      <c r="A48" s="30" t="s">
        <v>95</v>
      </c>
      <c r="B48" s="221">
        <v>21820</v>
      </c>
      <c r="C48" s="180">
        <v>26</v>
      </c>
      <c r="D48" s="180">
        <v>2</v>
      </c>
      <c r="E48" s="27" t="s">
        <v>96</v>
      </c>
      <c r="F48" s="188"/>
    </row>
    <row r="49" spans="1:6" ht="18" customHeight="1">
      <c r="A49" s="30" t="s">
        <v>97</v>
      </c>
      <c r="B49" s="221">
        <v>26878</v>
      </c>
      <c r="C49" s="180">
        <v>32</v>
      </c>
      <c r="D49" s="180">
        <v>1</v>
      </c>
      <c r="E49" s="27" t="s">
        <v>98</v>
      </c>
      <c r="F49" s="188"/>
    </row>
    <row r="50" spans="1:6" ht="18" customHeight="1">
      <c r="A50" s="30" t="s">
        <v>99</v>
      </c>
      <c r="B50" s="221">
        <v>27404</v>
      </c>
      <c r="C50" s="180">
        <v>34</v>
      </c>
      <c r="D50" s="180">
        <v>3</v>
      </c>
      <c r="E50" s="29" t="s">
        <v>100</v>
      </c>
      <c r="F50" s="188"/>
    </row>
    <row r="51" spans="1:6" ht="12.75" customHeight="1"/>
    <row r="52" spans="1:6" ht="12.75" customHeight="1">
      <c r="B52" s="193"/>
      <c r="C52" s="193"/>
      <c r="D52" s="194"/>
    </row>
    <row r="53" spans="1:6" ht="13.5" customHeight="1">
      <c r="B53" s="195"/>
      <c r="C53" s="195"/>
    </row>
    <row r="54" spans="1:6" ht="12.75" customHeight="1">
      <c r="A54" s="196"/>
      <c r="B54" s="197"/>
      <c r="C54" s="198"/>
      <c r="D54" s="199"/>
      <c r="E54" s="196"/>
    </row>
    <row r="55" spans="1:6" ht="12.75" customHeight="1">
      <c r="B55" s="200"/>
      <c r="C55" s="200"/>
      <c r="D55" s="201"/>
    </row>
    <row r="56" spans="1:6" ht="12.75" customHeight="1">
      <c r="B56" s="197"/>
      <c r="C56" s="202"/>
      <c r="D56" s="199"/>
    </row>
    <row r="57" spans="1:6" ht="12.75" customHeight="1">
      <c r="B57" s="202"/>
      <c r="C57" s="202"/>
      <c r="D57" s="203"/>
    </row>
    <row r="58" spans="1:6" ht="12.75" customHeight="1">
      <c r="B58" s="204"/>
      <c r="C58" s="202"/>
      <c r="D58" s="203"/>
    </row>
    <row r="59" spans="1:6" ht="15" customHeight="1">
      <c r="B59" s="205"/>
      <c r="C59" s="205"/>
      <c r="D59" s="203"/>
    </row>
    <row r="60" spans="1:6" ht="15" customHeight="1">
      <c r="B60" s="203"/>
      <c r="C60" s="203"/>
      <c r="D60" s="203"/>
    </row>
    <row r="61" spans="1:6" ht="15" customHeight="1">
      <c r="A61" s="206"/>
      <c r="B61" s="199"/>
      <c r="C61" s="199"/>
      <c r="D61" s="199"/>
    </row>
    <row r="62" spans="1:6" ht="15" customHeight="1">
      <c r="B62" s="199"/>
      <c r="C62" s="199"/>
      <c r="D62" s="199"/>
    </row>
    <row r="63" spans="1:6" ht="15" customHeight="1">
      <c r="B63" s="199"/>
      <c r="C63" s="199"/>
      <c r="D63" s="199"/>
    </row>
    <row r="64" spans="1:6" ht="15" customHeight="1">
      <c r="B64" s="199"/>
      <c r="C64" s="199"/>
      <c r="D64" s="199"/>
    </row>
    <row r="65" spans="1:5" ht="15" customHeight="1">
      <c r="B65" s="199"/>
      <c r="C65" s="199"/>
      <c r="D65" s="199"/>
    </row>
    <row r="66" spans="1:5" ht="15" customHeight="1">
      <c r="A66" s="206"/>
      <c r="B66" s="199"/>
      <c r="C66" s="199"/>
      <c r="D66" s="199"/>
    </row>
    <row r="67" spans="1:5" ht="15" customHeight="1">
      <c r="A67" s="206"/>
      <c r="B67" s="199"/>
      <c r="C67" s="199"/>
      <c r="D67" s="199"/>
    </row>
    <row r="68" spans="1:5" ht="15" customHeight="1">
      <c r="A68" s="206"/>
      <c r="B68" s="199"/>
      <c r="C68" s="199"/>
      <c r="D68" s="199"/>
    </row>
    <row r="69" spans="1:5" ht="15" customHeight="1">
      <c r="A69" s="206"/>
      <c r="B69" s="199"/>
      <c r="C69" s="199"/>
      <c r="D69" s="199"/>
    </row>
    <row r="70" spans="1:5" ht="15" customHeight="1">
      <c r="B70" s="199"/>
      <c r="C70" s="199"/>
      <c r="D70" s="199"/>
    </row>
    <row r="71" spans="1:5" ht="15" customHeight="1">
      <c r="A71" s="206"/>
      <c r="B71" s="199"/>
      <c r="C71" s="199"/>
      <c r="D71" s="199"/>
    </row>
    <row r="72" spans="1:5" ht="15" customHeight="1">
      <c r="A72" s="207" t="s">
        <v>0</v>
      </c>
      <c r="E72" s="208" t="s">
        <v>1</v>
      </c>
    </row>
    <row r="73" spans="1:5" ht="15" customHeight="1">
      <c r="A73" s="170"/>
      <c r="E73" s="209"/>
    </row>
    <row r="74" spans="1:5" ht="20.25">
      <c r="A74" s="811" t="s">
        <v>728</v>
      </c>
      <c r="B74" s="812"/>
      <c r="C74" s="812"/>
      <c r="D74" s="816"/>
      <c r="E74" s="817" t="s">
        <v>678</v>
      </c>
    </row>
    <row r="75" spans="1:5" ht="24.75" customHeight="1">
      <c r="A75" s="765" t="s">
        <v>278</v>
      </c>
      <c r="B75" s="812"/>
      <c r="C75" s="812"/>
      <c r="D75" s="812"/>
      <c r="E75" s="814" t="s">
        <v>279</v>
      </c>
    </row>
    <row r="76" spans="1:5" ht="20.25">
      <c r="A76" s="815" t="s">
        <v>942</v>
      </c>
      <c r="B76" s="812"/>
      <c r="C76" s="812"/>
      <c r="D76" s="1098" t="s">
        <v>941</v>
      </c>
      <c r="E76" s="1098"/>
    </row>
    <row r="77" spans="1:5" ht="15" customHeight="1">
      <c r="E77" s="211"/>
    </row>
    <row r="78" spans="1:5" ht="15" customHeight="1">
      <c r="A78" s="276" t="s">
        <v>869</v>
      </c>
      <c r="B78" s="173" t="s">
        <v>272</v>
      </c>
      <c r="C78" s="174" t="s">
        <v>273</v>
      </c>
      <c r="D78" s="94" t="s">
        <v>274</v>
      </c>
      <c r="E78" s="914" t="s">
        <v>872</v>
      </c>
    </row>
    <row r="79" spans="1:5" ht="15" customHeight="1">
      <c r="A79" s="175"/>
      <c r="B79" s="176" t="s">
        <v>275</v>
      </c>
      <c r="C79" s="176" t="s">
        <v>275</v>
      </c>
      <c r="D79" s="98" t="s">
        <v>236</v>
      </c>
      <c r="E79" s="16"/>
    </row>
    <row r="80" spans="1:5" ht="15" customHeight="1">
      <c r="A80" s="175"/>
      <c r="B80" s="176" t="s">
        <v>276</v>
      </c>
      <c r="C80" s="176" t="s">
        <v>277</v>
      </c>
      <c r="D80" s="98" t="s">
        <v>239</v>
      </c>
      <c r="E80" s="16"/>
    </row>
    <row r="81" spans="1:5" ht="15" customHeight="1">
      <c r="A81" s="175"/>
      <c r="B81" s="177"/>
      <c r="C81" s="177"/>
      <c r="D81" s="177"/>
      <c r="E81" s="16"/>
    </row>
    <row r="82" spans="1:5" ht="15" customHeight="1">
      <c r="A82" s="32" t="s">
        <v>101</v>
      </c>
      <c r="B82" s="178">
        <f>SUM(B83:B98)</f>
        <v>742605</v>
      </c>
      <c r="C82" s="722">
        <f>SUM(C83:C98)</f>
        <v>1140</v>
      </c>
      <c r="D82" s="178">
        <f>SUM(D83:D98)</f>
        <v>25</v>
      </c>
      <c r="E82" s="56" t="s">
        <v>102</v>
      </c>
    </row>
    <row r="83" spans="1:5" ht="15" customHeight="1">
      <c r="A83" s="761" t="s">
        <v>114</v>
      </c>
      <c r="B83" s="221">
        <v>23079</v>
      </c>
      <c r="C83" s="180">
        <v>27</v>
      </c>
      <c r="D83" s="180">
        <v>1</v>
      </c>
      <c r="E83" s="762" t="s">
        <v>115</v>
      </c>
    </row>
    <row r="84" spans="1:5" ht="15" customHeight="1">
      <c r="A84" s="761" t="s">
        <v>110</v>
      </c>
      <c r="B84" s="221">
        <v>31398</v>
      </c>
      <c r="C84" s="180">
        <v>29</v>
      </c>
      <c r="D84" s="180">
        <v>1</v>
      </c>
      <c r="E84" s="762" t="s">
        <v>111</v>
      </c>
    </row>
    <row r="85" spans="1:5" ht="15" customHeight="1">
      <c r="A85" s="761" t="s">
        <v>222</v>
      </c>
      <c r="B85" s="221">
        <v>27157</v>
      </c>
      <c r="C85" s="180">
        <v>60</v>
      </c>
      <c r="D85" s="180">
        <v>1</v>
      </c>
      <c r="E85" s="762" t="s">
        <v>223</v>
      </c>
    </row>
    <row r="86" spans="1:5" ht="15" customHeight="1">
      <c r="A86" s="761" t="s">
        <v>118</v>
      </c>
      <c r="B86" s="221">
        <v>19932</v>
      </c>
      <c r="C86" s="180">
        <v>22</v>
      </c>
      <c r="D86" s="180">
        <v>1</v>
      </c>
      <c r="E86" s="762" t="s">
        <v>119</v>
      </c>
    </row>
    <row r="87" spans="1:5" ht="15" customHeight="1">
      <c r="A87" s="761" t="s">
        <v>103</v>
      </c>
      <c r="B87" s="221">
        <v>24169</v>
      </c>
      <c r="C87" s="180">
        <v>22</v>
      </c>
      <c r="D87" s="180">
        <v>1</v>
      </c>
      <c r="E87" s="762" t="s">
        <v>104</v>
      </c>
    </row>
    <row r="88" spans="1:5" ht="15" customHeight="1">
      <c r="A88" s="761" t="s">
        <v>105</v>
      </c>
      <c r="B88" s="221">
        <v>17708</v>
      </c>
      <c r="C88" s="180">
        <v>20</v>
      </c>
      <c r="D88" s="180">
        <v>2</v>
      </c>
      <c r="E88" s="762" t="s">
        <v>106</v>
      </c>
    </row>
    <row r="89" spans="1:5" ht="15" customHeight="1">
      <c r="A89" s="761" t="s">
        <v>107</v>
      </c>
      <c r="B89" s="221">
        <v>391142</v>
      </c>
      <c r="C89" s="180">
        <v>724</v>
      </c>
      <c r="D89" s="180">
        <v>4</v>
      </c>
      <c r="E89" s="762" t="s">
        <v>280</v>
      </c>
    </row>
    <row r="90" spans="1:5" ht="15" customHeight="1">
      <c r="A90" s="761" t="s">
        <v>121</v>
      </c>
      <c r="B90" s="221">
        <v>30488</v>
      </c>
      <c r="C90" s="180">
        <v>49</v>
      </c>
      <c r="D90" s="180">
        <v>2</v>
      </c>
      <c r="E90" s="762" t="s">
        <v>122</v>
      </c>
    </row>
    <row r="91" spans="1:5" ht="15" customHeight="1">
      <c r="A91" s="761" t="s">
        <v>112</v>
      </c>
      <c r="B91" s="221">
        <v>27555</v>
      </c>
      <c r="C91" s="180">
        <v>28</v>
      </c>
      <c r="D91" s="180">
        <v>1</v>
      </c>
      <c r="E91" s="762" t="s">
        <v>113</v>
      </c>
    </row>
    <row r="92" spans="1:5" ht="15" customHeight="1">
      <c r="A92" s="761" t="s">
        <v>123</v>
      </c>
      <c r="B92" s="221">
        <v>13743</v>
      </c>
      <c r="C92" s="180">
        <v>15</v>
      </c>
      <c r="D92" s="180">
        <v>2</v>
      </c>
      <c r="E92" s="762" t="s">
        <v>124</v>
      </c>
    </row>
    <row r="93" spans="1:5" ht="15" customHeight="1">
      <c r="A93" s="761" t="s">
        <v>125</v>
      </c>
      <c r="B93" s="221">
        <v>27473</v>
      </c>
      <c r="C93" s="180">
        <v>29</v>
      </c>
      <c r="D93" s="180">
        <v>1</v>
      </c>
      <c r="E93" s="762" t="s">
        <v>126</v>
      </c>
    </row>
    <row r="94" spans="1:5" ht="15" customHeight="1">
      <c r="A94" s="761" t="s">
        <v>800</v>
      </c>
      <c r="B94" s="221">
        <v>39020</v>
      </c>
      <c r="C94" s="180">
        <v>32</v>
      </c>
      <c r="D94" s="180">
        <v>1</v>
      </c>
      <c r="E94" s="762" t="s">
        <v>120</v>
      </c>
    </row>
    <row r="95" spans="1:5" ht="15" customHeight="1">
      <c r="A95" s="761" t="s">
        <v>127</v>
      </c>
      <c r="B95" s="221">
        <v>8797</v>
      </c>
      <c r="C95" s="180">
        <v>15</v>
      </c>
      <c r="D95" s="180">
        <v>1</v>
      </c>
      <c r="E95" s="762" t="s">
        <v>128</v>
      </c>
    </row>
    <row r="96" spans="1:5" ht="15" customHeight="1">
      <c r="A96" s="761" t="s">
        <v>129</v>
      </c>
      <c r="B96" s="221">
        <v>26852</v>
      </c>
      <c r="C96" s="180">
        <v>44</v>
      </c>
      <c r="D96" s="180">
        <v>2</v>
      </c>
      <c r="E96" s="762" t="s">
        <v>130</v>
      </c>
    </row>
    <row r="97" spans="1:5" ht="15" customHeight="1">
      <c r="A97" s="761" t="s">
        <v>131</v>
      </c>
      <c r="B97" s="221">
        <v>19535</v>
      </c>
      <c r="C97" s="180">
        <v>13</v>
      </c>
      <c r="D97" s="180">
        <v>2</v>
      </c>
      <c r="E97" s="762" t="s">
        <v>132</v>
      </c>
    </row>
    <row r="98" spans="1:5" ht="15" customHeight="1">
      <c r="A98" s="761" t="s">
        <v>116</v>
      </c>
      <c r="B98" s="221">
        <v>14557</v>
      </c>
      <c r="C98" s="180">
        <v>11</v>
      </c>
      <c r="D98" s="180">
        <v>2</v>
      </c>
      <c r="E98" s="762" t="s">
        <v>117</v>
      </c>
    </row>
    <row r="99" spans="1:5" ht="15" customHeight="1">
      <c r="A99" s="33" t="s">
        <v>133</v>
      </c>
      <c r="B99" s="178">
        <f>SUM(B100:B107)</f>
        <v>366141</v>
      </c>
      <c r="C99" s="178">
        <f>SUM(C100:C107)</f>
        <v>622</v>
      </c>
      <c r="D99" s="178">
        <f>SUM(D100:D107)</f>
        <v>18</v>
      </c>
      <c r="E99" s="59" t="s">
        <v>134</v>
      </c>
    </row>
    <row r="100" spans="1:5" ht="15" customHeight="1">
      <c r="A100" s="159" t="s">
        <v>135</v>
      </c>
      <c r="B100" s="221">
        <v>19168</v>
      </c>
      <c r="C100" s="180">
        <v>23</v>
      </c>
      <c r="D100" s="180">
        <v>1</v>
      </c>
      <c r="E100" s="57" t="s">
        <v>136</v>
      </c>
    </row>
    <row r="101" spans="1:5" ht="15" customHeight="1">
      <c r="A101" s="159" t="s">
        <v>137</v>
      </c>
      <c r="B101" s="221">
        <v>14681</v>
      </c>
      <c r="C101" s="180">
        <v>20</v>
      </c>
      <c r="D101" s="180">
        <v>1</v>
      </c>
      <c r="E101" s="57" t="s">
        <v>138</v>
      </c>
    </row>
    <row r="102" spans="1:5" ht="15" customHeight="1">
      <c r="A102" s="159" t="s">
        <v>139</v>
      </c>
      <c r="B102" s="221">
        <v>31495</v>
      </c>
      <c r="C102" s="180">
        <v>41</v>
      </c>
      <c r="D102" s="180">
        <v>3</v>
      </c>
      <c r="E102" s="57" t="s">
        <v>140</v>
      </c>
    </row>
    <row r="103" spans="1:5" ht="13.5" customHeight="1">
      <c r="A103" s="159" t="s">
        <v>141</v>
      </c>
      <c r="B103" s="221">
        <v>30029</v>
      </c>
      <c r="C103" s="180">
        <v>32</v>
      </c>
      <c r="D103" s="180">
        <v>1</v>
      </c>
      <c r="E103" s="57" t="s">
        <v>142</v>
      </c>
    </row>
    <row r="104" spans="1:5" ht="13.5" customHeight="1">
      <c r="A104" s="159" t="s">
        <v>143</v>
      </c>
      <c r="B104" s="221">
        <v>212978</v>
      </c>
      <c r="C104" s="180">
        <v>353</v>
      </c>
      <c r="D104" s="180">
        <v>8</v>
      </c>
      <c r="E104" s="57" t="s">
        <v>144</v>
      </c>
    </row>
    <row r="105" spans="1:5" ht="13.5" customHeight="1">
      <c r="A105" s="159" t="s">
        <v>145</v>
      </c>
      <c r="B105" s="221">
        <v>21650</v>
      </c>
      <c r="C105" s="180">
        <v>23</v>
      </c>
      <c r="D105" s="180">
        <v>1</v>
      </c>
      <c r="E105" s="57" t="s">
        <v>146</v>
      </c>
    </row>
    <row r="106" spans="1:5" ht="13.5" customHeight="1">
      <c r="A106" s="159" t="s">
        <v>147</v>
      </c>
      <c r="B106" s="221">
        <v>25613</v>
      </c>
      <c r="C106" s="180">
        <v>112</v>
      </c>
      <c r="D106" s="180">
        <v>2</v>
      </c>
      <c r="E106" s="57" t="s">
        <v>817</v>
      </c>
    </row>
    <row r="107" spans="1:5" ht="13.5" customHeight="1">
      <c r="A107" s="159" t="s">
        <v>148</v>
      </c>
      <c r="B107" s="221">
        <v>10527</v>
      </c>
      <c r="C107" s="180">
        <v>18</v>
      </c>
      <c r="D107" s="180">
        <v>1</v>
      </c>
      <c r="E107" s="57" t="s">
        <v>149</v>
      </c>
    </row>
    <row r="108" spans="1:5" ht="22.5" customHeight="1">
      <c r="A108" s="33" t="s">
        <v>150</v>
      </c>
      <c r="B108" s="178">
        <f>SUM(B109:B113)</f>
        <v>174018</v>
      </c>
      <c r="C108" s="722">
        <f>SUM(C109:C113)</f>
        <v>176</v>
      </c>
      <c r="D108" s="178">
        <f>SUM(D109:D113)</f>
        <v>11</v>
      </c>
      <c r="E108" s="56" t="s">
        <v>151</v>
      </c>
    </row>
    <row r="109" spans="1:5" ht="15" customHeight="1">
      <c r="A109" s="159" t="s">
        <v>152</v>
      </c>
      <c r="B109" s="221">
        <v>63184</v>
      </c>
      <c r="C109" s="180">
        <v>53</v>
      </c>
      <c r="D109" s="180">
        <v>4</v>
      </c>
      <c r="E109" s="57" t="s">
        <v>153</v>
      </c>
    </row>
    <row r="110" spans="1:5" ht="15" customHeight="1">
      <c r="A110" s="159" t="s">
        <v>154</v>
      </c>
      <c r="B110" s="221">
        <v>34146</v>
      </c>
      <c r="C110" s="180">
        <v>32</v>
      </c>
      <c r="D110" s="180">
        <v>2</v>
      </c>
      <c r="E110" s="57" t="s">
        <v>155</v>
      </c>
    </row>
    <row r="111" spans="1:5" ht="15" customHeight="1">
      <c r="A111" s="159" t="s">
        <v>156</v>
      </c>
      <c r="B111" s="221">
        <v>39779</v>
      </c>
      <c r="C111" s="180">
        <v>40</v>
      </c>
      <c r="D111" s="180">
        <v>2</v>
      </c>
      <c r="E111" s="57" t="s">
        <v>157</v>
      </c>
    </row>
    <row r="112" spans="1:5" ht="14.25" customHeight="1">
      <c r="A112" s="159" t="s">
        <v>158</v>
      </c>
      <c r="B112" s="221">
        <v>18143</v>
      </c>
      <c r="C112" s="180">
        <v>26</v>
      </c>
      <c r="D112" s="180">
        <v>2</v>
      </c>
      <c r="E112" s="57" t="s">
        <v>159</v>
      </c>
    </row>
    <row r="113" spans="1:5">
      <c r="A113" s="159" t="s">
        <v>160</v>
      </c>
      <c r="B113" s="221">
        <v>18766</v>
      </c>
      <c r="C113" s="180">
        <v>25</v>
      </c>
      <c r="D113" s="180">
        <v>1</v>
      </c>
      <c r="E113" s="57" t="s">
        <v>161</v>
      </c>
    </row>
    <row r="114" spans="1:5" ht="24.75" customHeight="1">
      <c r="A114" s="33" t="s">
        <v>162</v>
      </c>
      <c r="B114" s="178">
        <f>SUM(B115:B120)</f>
        <v>155335</v>
      </c>
      <c r="C114" s="178">
        <f>SUM(C115:C120)</f>
        <v>240</v>
      </c>
      <c r="D114" s="178">
        <f>SUM(D115:D120)</f>
        <v>8</v>
      </c>
      <c r="E114" s="59" t="s">
        <v>163</v>
      </c>
    </row>
    <row r="115" spans="1:5">
      <c r="A115" s="159" t="s">
        <v>164</v>
      </c>
      <c r="B115" s="221">
        <v>62194</v>
      </c>
      <c r="C115" s="180">
        <v>108</v>
      </c>
      <c r="D115" s="180">
        <v>2</v>
      </c>
      <c r="E115" s="57" t="s">
        <v>165</v>
      </c>
    </row>
    <row r="116" spans="1:5" ht="15" customHeight="1">
      <c r="A116" s="159" t="s">
        <v>166</v>
      </c>
      <c r="B116" s="221">
        <v>12829</v>
      </c>
      <c r="C116" s="180">
        <v>15</v>
      </c>
      <c r="D116" s="180">
        <v>1</v>
      </c>
      <c r="E116" s="57" t="s">
        <v>167</v>
      </c>
    </row>
    <row r="117" spans="1:5">
      <c r="A117" s="159" t="s">
        <v>168</v>
      </c>
      <c r="B117" s="221">
        <v>12770</v>
      </c>
      <c r="C117" s="180">
        <v>20</v>
      </c>
      <c r="D117" s="180">
        <v>1</v>
      </c>
      <c r="E117" s="57" t="s">
        <v>169</v>
      </c>
    </row>
    <row r="118" spans="1:5">
      <c r="A118" s="159" t="s">
        <v>170</v>
      </c>
      <c r="B118" s="221">
        <v>35192</v>
      </c>
      <c r="C118" s="180">
        <v>39</v>
      </c>
      <c r="D118" s="180">
        <v>2</v>
      </c>
      <c r="E118" s="57" t="s">
        <v>171</v>
      </c>
    </row>
    <row r="119" spans="1:5">
      <c r="A119" s="159" t="s">
        <v>172</v>
      </c>
      <c r="B119" s="221">
        <v>11022</v>
      </c>
      <c r="C119" s="180">
        <v>31</v>
      </c>
      <c r="D119" s="180">
        <v>1</v>
      </c>
      <c r="E119" s="57" t="s">
        <v>173</v>
      </c>
    </row>
    <row r="120" spans="1:5" ht="15" customHeight="1">
      <c r="A120" s="159" t="s">
        <v>174</v>
      </c>
      <c r="B120" s="221">
        <v>21328</v>
      </c>
      <c r="C120" s="180">
        <v>27</v>
      </c>
      <c r="D120" s="180">
        <v>1</v>
      </c>
      <c r="E120" s="57" t="s">
        <v>175</v>
      </c>
    </row>
    <row r="121" spans="1:5" ht="14.25">
      <c r="A121" s="21" t="s">
        <v>176</v>
      </c>
      <c r="B121" s="178">
        <f>SUM(B122:B125)</f>
        <v>52488</v>
      </c>
      <c r="C121" s="178">
        <f>SUM(C122:C125)</f>
        <v>108</v>
      </c>
      <c r="D121" s="178">
        <f>SUM(D122:D125)</f>
        <v>5</v>
      </c>
      <c r="E121" s="59" t="s">
        <v>177</v>
      </c>
    </row>
    <row r="122" spans="1:5" ht="14.25" customHeight="1">
      <c r="A122" s="159" t="s">
        <v>178</v>
      </c>
      <c r="B122" s="221">
        <v>7654</v>
      </c>
      <c r="C122" s="180">
        <v>16</v>
      </c>
      <c r="D122" s="180">
        <v>1</v>
      </c>
      <c r="E122" s="57" t="s">
        <v>179</v>
      </c>
    </row>
    <row r="123" spans="1:5" ht="15" customHeight="1">
      <c r="A123" s="159" t="s">
        <v>180</v>
      </c>
      <c r="B123" s="221">
        <v>18130</v>
      </c>
      <c r="C123" s="180">
        <v>45</v>
      </c>
      <c r="D123" s="180">
        <v>2</v>
      </c>
      <c r="E123" s="57" t="s">
        <v>181</v>
      </c>
    </row>
    <row r="124" spans="1:5" ht="15.75" customHeight="1">
      <c r="A124" s="159" t="s">
        <v>182</v>
      </c>
      <c r="B124" s="221">
        <v>11171</v>
      </c>
      <c r="C124" s="180">
        <v>19</v>
      </c>
      <c r="D124" s="180">
        <v>1</v>
      </c>
      <c r="E124" s="57" t="s">
        <v>183</v>
      </c>
    </row>
    <row r="125" spans="1:5" ht="15" customHeight="1">
      <c r="A125" s="159" t="s">
        <v>184</v>
      </c>
      <c r="B125" s="221">
        <v>15533</v>
      </c>
      <c r="C125" s="180">
        <v>28</v>
      </c>
      <c r="D125" s="180">
        <v>1</v>
      </c>
      <c r="E125" s="57" t="s">
        <v>185</v>
      </c>
    </row>
    <row r="126" spans="1:5" ht="18" customHeight="1">
      <c r="A126" s="32" t="s">
        <v>186</v>
      </c>
      <c r="B126" s="178">
        <f>SUM(B127:B129)</f>
        <v>42913</v>
      </c>
      <c r="C126" s="722">
        <f>SUM(C127:C129)</f>
        <v>103</v>
      </c>
      <c r="D126" s="178">
        <f>SUM(D127:D129)</f>
        <v>5</v>
      </c>
      <c r="E126" s="59" t="s">
        <v>187</v>
      </c>
    </row>
    <row r="127" spans="1:5" ht="15" customHeight="1">
      <c r="A127" s="159" t="s">
        <v>188</v>
      </c>
      <c r="B127" s="221">
        <v>2961</v>
      </c>
      <c r="C127" s="943">
        <v>13</v>
      </c>
      <c r="D127" s="180">
        <v>1</v>
      </c>
      <c r="E127" s="57" t="s">
        <v>189</v>
      </c>
    </row>
    <row r="128" spans="1:5" ht="15" customHeight="1">
      <c r="A128" s="159" t="s">
        <v>190</v>
      </c>
      <c r="B128" s="221">
        <v>8574</v>
      </c>
      <c r="C128" s="943">
        <v>21</v>
      </c>
      <c r="D128" s="180">
        <v>1</v>
      </c>
      <c r="E128" s="57" t="s">
        <v>191</v>
      </c>
    </row>
    <row r="129" spans="1:5" ht="15" customHeight="1">
      <c r="A129" s="159" t="s">
        <v>818</v>
      </c>
      <c r="B129" s="221">
        <v>31378</v>
      </c>
      <c r="C129" s="943">
        <v>69</v>
      </c>
      <c r="D129" s="180">
        <v>3</v>
      </c>
      <c r="E129" s="57" t="s">
        <v>192</v>
      </c>
    </row>
    <row r="130" spans="1:5" ht="21" customHeight="1">
      <c r="A130" s="21" t="s">
        <v>195</v>
      </c>
      <c r="B130" s="1045">
        <f>B131</f>
        <v>18741</v>
      </c>
      <c r="C130" s="601">
        <f>C131</f>
        <v>43</v>
      </c>
      <c r="D130" s="601">
        <f>D131</f>
        <v>1</v>
      </c>
      <c r="E130" s="59" t="s">
        <v>196</v>
      </c>
    </row>
    <row r="131" spans="1:5">
      <c r="A131" s="25" t="s">
        <v>199</v>
      </c>
      <c r="B131" s="221">
        <v>18741</v>
      </c>
      <c r="C131" s="180">
        <v>43</v>
      </c>
      <c r="D131" s="212">
        <v>1</v>
      </c>
      <c r="E131" s="57" t="s">
        <v>857</v>
      </c>
    </row>
    <row r="132" spans="1:5" ht="24.75" customHeight="1">
      <c r="A132" s="653" t="s">
        <v>201</v>
      </c>
      <c r="B132" s="1046">
        <f>B82+B99+B108+B114+B121+B126+B130+B11+B19+B28+B37+B45</f>
        <v>3247387</v>
      </c>
      <c r="C132" s="1046">
        <f>C82+C99+C108+C114+C121+C126+C130+C11+C19+C28+C37+C45</f>
        <v>6481</v>
      </c>
      <c r="D132" s="1046">
        <f>D82+D99+D108+D114+D121+D126+D130+D11+D19+D28+D37+D45</f>
        <v>158</v>
      </c>
      <c r="E132" s="667" t="s">
        <v>202</v>
      </c>
    </row>
    <row r="133" spans="1:5" ht="14.25">
      <c r="A133" s="80"/>
      <c r="B133" s="177"/>
      <c r="C133" s="177"/>
      <c r="D133" s="177"/>
      <c r="E133" s="31"/>
    </row>
    <row r="134" spans="1:5" ht="14.25">
      <c r="A134" s="80"/>
      <c r="E134" s="81"/>
    </row>
    <row r="135" spans="1:5" ht="24.75" customHeight="1">
      <c r="A135" s="80"/>
      <c r="B135" s="213"/>
      <c r="C135" s="213"/>
      <c r="D135" s="213"/>
      <c r="E135" s="81"/>
    </row>
    <row r="136" spans="1:5">
      <c r="A136" s="214"/>
      <c r="B136" s="215"/>
      <c r="C136" s="215"/>
      <c r="D136" s="215"/>
      <c r="E136" s="31"/>
    </row>
    <row r="137" spans="1:5" ht="24.75" customHeight="1">
      <c r="A137" s="63" t="s">
        <v>282</v>
      </c>
      <c r="B137" s="14"/>
      <c r="C137" s="14"/>
      <c r="D137" s="14"/>
      <c r="E137" s="216" t="s">
        <v>283</v>
      </c>
    </row>
    <row r="138" spans="1:5">
      <c r="A138" s="63" t="s">
        <v>284</v>
      </c>
      <c r="B138" s="217"/>
      <c r="C138" s="217"/>
      <c r="D138" s="217"/>
      <c r="E138" s="11" t="s">
        <v>861</v>
      </c>
    </row>
    <row r="139" spans="1:5" ht="24.75" customHeight="1">
      <c r="A139" s="63" t="s">
        <v>736</v>
      </c>
      <c r="B139" s="177"/>
      <c r="C139" s="177"/>
      <c r="D139" s="177"/>
      <c r="E139" s="67" t="s">
        <v>737</v>
      </c>
    </row>
    <row r="140" spans="1:5" ht="14.25">
      <c r="B140" s="218"/>
      <c r="C140" s="218"/>
      <c r="D140" s="219"/>
      <c r="E140" s="211"/>
    </row>
    <row r="142" spans="1:5" ht="24.75" customHeight="1"/>
    <row r="144" spans="1:5" ht="24.75" customHeight="1"/>
    <row r="145" ht="14.1" customHeight="1"/>
    <row r="146" ht="24" customHeight="1"/>
    <row r="147" ht="24" customHeight="1"/>
    <row r="148" ht="24" customHeight="1"/>
    <row r="149" ht="24.75" customHeight="1"/>
    <row r="151" ht="24" customHeight="1"/>
    <row r="152" ht="24.75" customHeight="1"/>
    <row r="154" ht="24.75" customHeight="1"/>
    <row r="156" ht="24.75" customHeight="1"/>
    <row r="159" ht="24.75" customHeight="1"/>
    <row r="161" ht="24.75" customHeight="1"/>
    <row r="163" ht="24.75" customHeight="1"/>
    <row r="165" ht="24.75" customHeight="1"/>
    <row r="167" ht="24" customHeight="1"/>
    <row r="168" ht="24.75" customHeight="1"/>
    <row r="171" ht="24.75" customHeight="1"/>
    <row r="173" ht="24" customHeight="1"/>
    <row r="174" ht="24.75" customHeight="1"/>
    <row r="177" ht="24.75" customHeight="1"/>
    <row r="179" ht="24.75" customHeight="1"/>
    <row r="183" ht="24.75" customHeight="1"/>
    <row r="185" ht="24.75" customHeight="1"/>
    <row r="191" ht="24" customHeight="1"/>
    <row r="192" ht="36" customHeight="1"/>
    <row r="194" ht="24.75" customHeight="1"/>
    <row r="196" ht="24.75" customHeight="1"/>
    <row r="199" ht="24.75" customHeight="1"/>
    <row r="201" ht="24.75" customHeight="1"/>
    <row r="204" ht="24" customHeight="1"/>
    <row r="206" ht="24" customHeight="1"/>
    <row r="207" ht="24.75" customHeight="1"/>
    <row r="210" ht="24.75" customHeight="1"/>
    <row r="213" ht="24.75" customHeight="1"/>
    <row r="215" ht="24" customHeight="1"/>
    <row r="216" ht="24.75" customHeight="1"/>
    <row r="218" ht="24.75" customHeight="1"/>
    <row r="222" ht="24.75" customHeight="1"/>
    <row r="224" ht="24.75" customHeight="1"/>
    <row r="226" ht="24.75" customHeight="1"/>
    <row r="228" ht="24.75" customHeight="1"/>
    <row r="230" ht="24" customHeight="1"/>
    <row r="231" ht="24.75" customHeight="1"/>
    <row r="233" ht="24.75" customHeight="1"/>
    <row r="236" ht="24.75" customHeight="1"/>
    <row r="238" ht="24" customHeight="1"/>
    <row r="239" ht="24.75" customHeight="1"/>
    <row r="241" ht="24.75" customHeight="1"/>
    <row r="243" ht="24.75" customHeight="1"/>
    <row r="246" ht="24.75" customHeight="1"/>
    <row r="248" ht="24.75" customHeight="1"/>
    <row r="250" ht="36" customHeight="1"/>
    <row r="251" ht="24" customHeight="1"/>
    <row r="252" ht="24.75" customHeight="1"/>
    <row r="255" ht="24.75" customHeight="1"/>
    <row r="258" ht="14.25" customHeight="1"/>
  </sheetData>
  <sortState ref="A12:E18">
    <sortCondition ref="A12"/>
  </sortState>
  <mergeCells count="1">
    <mergeCell ref="D76:E76"/>
  </mergeCells>
  <pageMargins left="0.59055118110236227" right="0.59055118110236227" top="0.39370078740157483" bottom="0.39370078740157483" header="0.51181102362204722" footer="0.51181102362204722"/>
  <pageSetup paperSize="9" scale="69" orientation="portrait" r:id="rId1"/>
  <headerFooter alignWithMargins="0"/>
  <rowBreaks count="1" manualBreakCount="1">
    <brk id="71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7030A0"/>
  </sheetPr>
  <dimension ref="A1:I130"/>
  <sheetViews>
    <sheetView showGridLines="0" view="pageLayout" zoomScale="90" zoomScaleSheetLayoutView="59" zoomScalePageLayoutView="90" workbookViewId="0">
      <selection activeCell="L69" sqref="L69"/>
    </sheetView>
  </sheetViews>
  <sheetFormatPr baseColWidth="10" defaultColWidth="11.42578125" defaultRowHeight="12.75"/>
  <cols>
    <col min="1" max="1" width="24.28515625" style="684" customWidth="1"/>
    <col min="2" max="2" width="10.42578125" style="683" customWidth="1"/>
    <col min="3" max="3" width="11" style="683" customWidth="1"/>
    <col min="4" max="4" width="10.28515625" style="684" customWidth="1"/>
    <col min="5" max="5" width="11.140625" style="684" customWidth="1"/>
    <col min="6" max="6" width="9.85546875" style="684" customWidth="1"/>
    <col min="7" max="7" width="9.28515625" style="684" customWidth="1"/>
    <col min="8" max="8" width="9.140625" style="684" customWidth="1"/>
    <col min="9" max="9" width="30.42578125" style="690" customWidth="1"/>
    <col min="10" max="10" width="6.42578125" style="684" customWidth="1"/>
    <col min="11" max="227" width="11.42578125" style="684"/>
    <col min="228" max="228" width="30.42578125" style="684" customWidth="1"/>
    <col min="229" max="230" width="11" style="684" customWidth="1"/>
    <col min="231" max="231" width="12.140625" style="684" customWidth="1"/>
    <col min="232" max="234" width="11" style="684" customWidth="1"/>
    <col min="235" max="235" width="30.42578125" style="684" customWidth="1"/>
    <col min="236" max="236" width="6.42578125" style="684" customWidth="1"/>
    <col min="237" max="246" width="11.42578125" style="684" customWidth="1"/>
    <col min="247" max="247" width="12.42578125" style="684" customWidth="1"/>
    <col min="248" max="483" width="11.42578125" style="684"/>
    <col min="484" max="484" width="30.42578125" style="684" customWidth="1"/>
    <col min="485" max="486" width="11" style="684" customWidth="1"/>
    <col min="487" max="487" width="12.140625" style="684" customWidth="1"/>
    <col min="488" max="490" width="11" style="684" customWidth="1"/>
    <col min="491" max="491" width="30.42578125" style="684" customWidth="1"/>
    <col min="492" max="492" width="6.42578125" style="684" customWidth="1"/>
    <col min="493" max="502" width="11.42578125" style="684" customWidth="1"/>
    <col min="503" max="503" width="12.42578125" style="684" customWidth="1"/>
    <col min="504" max="739" width="11.42578125" style="684"/>
    <col min="740" max="740" width="30.42578125" style="684" customWidth="1"/>
    <col min="741" max="742" width="11" style="684" customWidth="1"/>
    <col min="743" max="743" width="12.140625" style="684" customWidth="1"/>
    <col min="744" max="746" width="11" style="684" customWidth="1"/>
    <col min="747" max="747" width="30.42578125" style="684" customWidth="1"/>
    <col min="748" max="748" width="6.42578125" style="684" customWidth="1"/>
    <col min="749" max="758" width="11.42578125" style="684" customWidth="1"/>
    <col min="759" max="759" width="12.42578125" style="684" customWidth="1"/>
    <col min="760" max="995" width="11.42578125" style="684"/>
    <col min="996" max="996" width="30.42578125" style="684" customWidth="1"/>
    <col min="997" max="998" width="11" style="684" customWidth="1"/>
    <col min="999" max="999" width="12.140625" style="684" customWidth="1"/>
    <col min="1000" max="1002" width="11" style="684" customWidth="1"/>
    <col min="1003" max="1003" width="30.42578125" style="684" customWidth="1"/>
    <col min="1004" max="1004" width="6.42578125" style="684" customWidth="1"/>
    <col min="1005" max="1014" width="11.42578125" style="684" customWidth="1"/>
    <col min="1015" max="1015" width="12.42578125" style="684" customWidth="1"/>
    <col min="1016" max="1251" width="11.42578125" style="684"/>
    <col min="1252" max="1252" width="30.42578125" style="684" customWidth="1"/>
    <col min="1253" max="1254" width="11" style="684" customWidth="1"/>
    <col min="1255" max="1255" width="12.140625" style="684" customWidth="1"/>
    <col min="1256" max="1258" width="11" style="684" customWidth="1"/>
    <col min="1259" max="1259" width="30.42578125" style="684" customWidth="1"/>
    <col min="1260" max="1260" width="6.42578125" style="684" customWidth="1"/>
    <col min="1261" max="1270" width="11.42578125" style="684" customWidth="1"/>
    <col min="1271" max="1271" width="12.42578125" style="684" customWidth="1"/>
    <col min="1272" max="1507" width="11.42578125" style="684"/>
    <col min="1508" max="1508" width="30.42578125" style="684" customWidth="1"/>
    <col min="1509" max="1510" width="11" style="684" customWidth="1"/>
    <col min="1511" max="1511" width="12.140625" style="684" customWidth="1"/>
    <col min="1512" max="1514" width="11" style="684" customWidth="1"/>
    <col min="1515" max="1515" width="30.42578125" style="684" customWidth="1"/>
    <col min="1516" max="1516" width="6.42578125" style="684" customWidth="1"/>
    <col min="1517" max="1526" width="11.42578125" style="684" customWidth="1"/>
    <col min="1527" max="1527" width="12.42578125" style="684" customWidth="1"/>
    <col min="1528" max="1763" width="11.42578125" style="684"/>
    <col min="1764" max="1764" width="30.42578125" style="684" customWidth="1"/>
    <col min="1765" max="1766" width="11" style="684" customWidth="1"/>
    <col min="1767" max="1767" width="12.140625" style="684" customWidth="1"/>
    <col min="1768" max="1770" width="11" style="684" customWidth="1"/>
    <col min="1771" max="1771" width="30.42578125" style="684" customWidth="1"/>
    <col min="1772" max="1772" width="6.42578125" style="684" customWidth="1"/>
    <col min="1773" max="1782" width="11.42578125" style="684" customWidth="1"/>
    <col min="1783" max="1783" width="12.42578125" style="684" customWidth="1"/>
    <col min="1784" max="2019" width="11.42578125" style="684"/>
    <col min="2020" max="2020" width="30.42578125" style="684" customWidth="1"/>
    <col min="2021" max="2022" width="11" style="684" customWidth="1"/>
    <col min="2023" max="2023" width="12.140625" style="684" customWidth="1"/>
    <col min="2024" max="2026" width="11" style="684" customWidth="1"/>
    <col min="2027" max="2027" width="30.42578125" style="684" customWidth="1"/>
    <col min="2028" max="2028" width="6.42578125" style="684" customWidth="1"/>
    <col min="2029" max="2038" width="11.42578125" style="684" customWidth="1"/>
    <col min="2039" max="2039" width="12.42578125" style="684" customWidth="1"/>
    <col min="2040" max="2275" width="11.42578125" style="684"/>
    <col min="2276" max="2276" width="30.42578125" style="684" customWidth="1"/>
    <col min="2277" max="2278" width="11" style="684" customWidth="1"/>
    <col min="2279" max="2279" width="12.140625" style="684" customWidth="1"/>
    <col min="2280" max="2282" width="11" style="684" customWidth="1"/>
    <col min="2283" max="2283" width="30.42578125" style="684" customWidth="1"/>
    <col min="2284" max="2284" width="6.42578125" style="684" customWidth="1"/>
    <col min="2285" max="2294" width="11.42578125" style="684" customWidth="1"/>
    <col min="2295" max="2295" width="12.42578125" style="684" customWidth="1"/>
    <col min="2296" max="2531" width="11.42578125" style="684"/>
    <col min="2532" max="2532" width="30.42578125" style="684" customWidth="1"/>
    <col min="2533" max="2534" width="11" style="684" customWidth="1"/>
    <col min="2535" max="2535" width="12.140625" style="684" customWidth="1"/>
    <col min="2536" max="2538" width="11" style="684" customWidth="1"/>
    <col min="2539" max="2539" width="30.42578125" style="684" customWidth="1"/>
    <col min="2540" max="2540" width="6.42578125" style="684" customWidth="1"/>
    <col min="2541" max="2550" width="11.42578125" style="684" customWidth="1"/>
    <col min="2551" max="2551" width="12.42578125" style="684" customWidth="1"/>
    <col min="2552" max="2787" width="11.42578125" style="684"/>
    <col min="2788" max="2788" width="30.42578125" style="684" customWidth="1"/>
    <col min="2789" max="2790" width="11" style="684" customWidth="1"/>
    <col min="2791" max="2791" width="12.140625" style="684" customWidth="1"/>
    <col min="2792" max="2794" width="11" style="684" customWidth="1"/>
    <col min="2795" max="2795" width="30.42578125" style="684" customWidth="1"/>
    <col min="2796" max="2796" width="6.42578125" style="684" customWidth="1"/>
    <col min="2797" max="2806" width="11.42578125" style="684" customWidth="1"/>
    <col min="2807" max="2807" width="12.42578125" style="684" customWidth="1"/>
    <col min="2808" max="3043" width="11.42578125" style="684"/>
    <col min="3044" max="3044" width="30.42578125" style="684" customWidth="1"/>
    <col min="3045" max="3046" width="11" style="684" customWidth="1"/>
    <col min="3047" max="3047" width="12.140625" style="684" customWidth="1"/>
    <col min="3048" max="3050" width="11" style="684" customWidth="1"/>
    <col min="3051" max="3051" width="30.42578125" style="684" customWidth="1"/>
    <col min="3052" max="3052" width="6.42578125" style="684" customWidth="1"/>
    <col min="3053" max="3062" width="11.42578125" style="684" customWidth="1"/>
    <col min="3063" max="3063" width="12.42578125" style="684" customWidth="1"/>
    <col min="3064" max="3299" width="11.42578125" style="684"/>
    <col min="3300" max="3300" width="30.42578125" style="684" customWidth="1"/>
    <col min="3301" max="3302" width="11" style="684" customWidth="1"/>
    <col min="3303" max="3303" width="12.140625" style="684" customWidth="1"/>
    <col min="3304" max="3306" width="11" style="684" customWidth="1"/>
    <col min="3307" max="3307" width="30.42578125" style="684" customWidth="1"/>
    <col min="3308" max="3308" width="6.42578125" style="684" customWidth="1"/>
    <col min="3309" max="3318" width="11.42578125" style="684" customWidth="1"/>
    <col min="3319" max="3319" width="12.42578125" style="684" customWidth="1"/>
    <col min="3320" max="3555" width="11.42578125" style="684"/>
    <col min="3556" max="3556" width="30.42578125" style="684" customWidth="1"/>
    <col min="3557" max="3558" width="11" style="684" customWidth="1"/>
    <col min="3559" max="3559" width="12.140625" style="684" customWidth="1"/>
    <col min="3560" max="3562" width="11" style="684" customWidth="1"/>
    <col min="3563" max="3563" width="30.42578125" style="684" customWidth="1"/>
    <col min="3564" max="3564" width="6.42578125" style="684" customWidth="1"/>
    <col min="3565" max="3574" width="11.42578125" style="684" customWidth="1"/>
    <col min="3575" max="3575" width="12.42578125" style="684" customWidth="1"/>
    <col min="3576" max="3811" width="11.42578125" style="684"/>
    <col min="3812" max="3812" width="30.42578125" style="684" customWidth="1"/>
    <col min="3813" max="3814" width="11" style="684" customWidth="1"/>
    <col min="3815" max="3815" width="12.140625" style="684" customWidth="1"/>
    <col min="3816" max="3818" width="11" style="684" customWidth="1"/>
    <col min="3819" max="3819" width="30.42578125" style="684" customWidth="1"/>
    <col min="3820" max="3820" width="6.42578125" style="684" customWidth="1"/>
    <col min="3821" max="3830" width="11.42578125" style="684" customWidth="1"/>
    <col min="3831" max="3831" width="12.42578125" style="684" customWidth="1"/>
    <col min="3832" max="4067" width="11.42578125" style="684"/>
    <col min="4068" max="4068" width="30.42578125" style="684" customWidth="1"/>
    <col min="4069" max="4070" width="11" style="684" customWidth="1"/>
    <col min="4071" max="4071" width="12.140625" style="684" customWidth="1"/>
    <col min="4072" max="4074" width="11" style="684" customWidth="1"/>
    <col min="4075" max="4075" width="30.42578125" style="684" customWidth="1"/>
    <col min="4076" max="4076" width="6.42578125" style="684" customWidth="1"/>
    <col min="4077" max="4086" width="11.42578125" style="684" customWidth="1"/>
    <col min="4087" max="4087" width="12.42578125" style="684" customWidth="1"/>
    <col min="4088" max="4323" width="11.42578125" style="684"/>
    <col min="4324" max="4324" width="30.42578125" style="684" customWidth="1"/>
    <col min="4325" max="4326" width="11" style="684" customWidth="1"/>
    <col min="4327" max="4327" width="12.140625" style="684" customWidth="1"/>
    <col min="4328" max="4330" width="11" style="684" customWidth="1"/>
    <col min="4331" max="4331" width="30.42578125" style="684" customWidth="1"/>
    <col min="4332" max="4332" width="6.42578125" style="684" customWidth="1"/>
    <col min="4333" max="4342" width="11.42578125" style="684" customWidth="1"/>
    <col min="4343" max="4343" width="12.42578125" style="684" customWidth="1"/>
    <col min="4344" max="4579" width="11.42578125" style="684"/>
    <col min="4580" max="4580" width="30.42578125" style="684" customWidth="1"/>
    <col min="4581" max="4582" width="11" style="684" customWidth="1"/>
    <col min="4583" max="4583" width="12.140625" style="684" customWidth="1"/>
    <col min="4584" max="4586" width="11" style="684" customWidth="1"/>
    <col min="4587" max="4587" width="30.42578125" style="684" customWidth="1"/>
    <col min="4588" max="4588" width="6.42578125" style="684" customWidth="1"/>
    <col min="4589" max="4598" width="11.42578125" style="684" customWidth="1"/>
    <col min="4599" max="4599" width="12.42578125" style="684" customWidth="1"/>
    <col min="4600" max="4835" width="11.42578125" style="684"/>
    <col min="4836" max="4836" width="30.42578125" style="684" customWidth="1"/>
    <col min="4837" max="4838" width="11" style="684" customWidth="1"/>
    <col min="4839" max="4839" width="12.140625" style="684" customWidth="1"/>
    <col min="4840" max="4842" width="11" style="684" customWidth="1"/>
    <col min="4843" max="4843" width="30.42578125" style="684" customWidth="1"/>
    <col min="4844" max="4844" width="6.42578125" style="684" customWidth="1"/>
    <col min="4845" max="4854" width="11.42578125" style="684" customWidth="1"/>
    <col min="4855" max="4855" width="12.42578125" style="684" customWidth="1"/>
    <col min="4856" max="5091" width="11.42578125" style="684"/>
    <col min="5092" max="5092" width="30.42578125" style="684" customWidth="1"/>
    <col min="5093" max="5094" width="11" style="684" customWidth="1"/>
    <col min="5095" max="5095" width="12.140625" style="684" customWidth="1"/>
    <col min="5096" max="5098" width="11" style="684" customWidth="1"/>
    <col min="5099" max="5099" width="30.42578125" style="684" customWidth="1"/>
    <col min="5100" max="5100" width="6.42578125" style="684" customWidth="1"/>
    <col min="5101" max="5110" width="11.42578125" style="684" customWidth="1"/>
    <col min="5111" max="5111" width="12.42578125" style="684" customWidth="1"/>
    <col min="5112" max="5347" width="11.42578125" style="684"/>
    <col min="5348" max="5348" width="30.42578125" style="684" customWidth="1"/>
    <col min="5349" max="5350" width="11" style="684" customWidth="1"/>
    <col min="5351" max="5351" width="12.140625" style="684" customWidth="1"/>
    <col min="5352" max="5354" width="11" style="684" customWidth="1"/>
    <col min="5355" max="5355" width="30.42578125" style="684" customWidth="1"/>
    <col min="5356" max="5356" width="6.42578125" style="684" customWidth="1"/>
    <col min="5357" max="5366" width="11.42578125" style="684" customWidth="1"/>
    <col min="5367" max="5367" width="12.42578125" style="684" customWidth="1"/>
    <col min="5368" max="5603" width="11.42578125" style="684"/>
    <col min="5604" max="5604" width="30.42578125" style="684" customWidth="1"/>
    <col min="5605" max="5606" width="11" style="684" customWidth="1"/>
    <col min="5607" max="5607" width="12.140625" style="684" customWidth="1"/>
    <col min="5608" max="5610" width="11" style="684" customWidth="1"/>
    <col min="5611" max="5611" width="30.42578125" style="684" customWidth="1"/>
    <col min="5612" max="5612" width="6.42578125" style="684" customWidth="1"/>
    <col min="5613" max="5622" width="11.42578125" style="684" customWidth="1"/>
    <col min="5623" max="5623" width="12.42578125" style="684" customWidth="1"/>
    <col min="5624" max="5859" width="11.42578125" style="684"/>
    <col min="5860" max="5860" width="30.42578125" style="684" customWidth="1"/>
    <col min="5861" max="5862" width="11" style="684" customWidth="1"/>
    <col min="5863" max="5863" width="12.140625" style="684" customWidth="1"/>
    <col min="5864" max="5866" width="11" style="684" customWidth="1"/>
    <col min="5867" max="5867" width="30.42578125" style="684" customWidth="1"/>
    <col min="5868" max="5868" width="6.42578125" style="684" customWidth="1"/>
    <col min="5869" max="5878" width="11.42578125" style="684" customWidth="1"/>
    <col min="5879" max="5879" width="12.42578125" style="684" customWidth="1"/>
    <col min="5880" max="6115" width="11.42578125" style="684"/>
    <col min="6116" max="6116" width="30.42578125" style="684" customWidth="1"/>
    <col min="6117" max="6118" width="11" style="684" customWidth="1"/>
    <col min="6119" max="6119" width="12.140625" style="684" customWidth="1"/>
    <col min="6120" max="6122" width="11" style="684" customWidth="1"/>
    <col min="6123" max="6123" width="30.42578125" style="684" customWidth="1"/>
    <col min="6124" max="6124" width="6.42578125" style="684" customWidth="1"/>
    <col min="6125" max="6134" width="11.42578125" style="684" customWidth="1"/>
    <col min="6135" max="6135" width="12.42578125" style="684" customWidth="1"/>
    <col min="6136" max="6371" width="11.42578125" style="684"/>
    <col min="6372" max="6372" width="30.42578125" style="684" customWidth="1"/>
    <col min="6373" max="6374" width="11" style="684" customWidth="1"/>
    <col min="6375" max="6375" width="12.140625" style="684" customWidth="1"/>
    <col min="6376" max="6378" width="11" style="684" customWidth="1"/>
    <col min="6379" max="6379" width="30.42578125" style="684" customWidth="1"/>
    <col min="6380" max="6380" width="6.42578125" style="684" customWidth="1"/>
    <col min="6381" max="6390" width="11.42578125" style="684" customWidth="1"/>
    <col min="6391" max="6391" width="12.42578125" style="684" customWidth="1"/>
    <col min="6392" max="6627" width="11.42578125" style="684"/>
    <col min="6628" max="6628" width="30.42578125" style="684" customWidth="1"/>
    <col min="6629" max="6630" width="11" style="684" customWidth="1"/>
    <col min="6631" max="6631" width="12.140625" style="684" customWidth="1"/>
    <col min="6632" max="6634" width="11" style="684" customWidth="1"/>
    <col min="6635" max="6635" width="30.42578125" style="684" customWidth="1"/>
    <col min="6636" max="6636" width="6.42578125" style="684" customWidth="1"/>
    <col min="6637" max="6646" width="11.42578125" style="684" customWidth="1"/>
    <col min="6647" max="6647" width="12.42578125" style="684" customWidth="1"/>
    <col min="6648" max="6883" width="11.42578125" style="684"/>
    <col min="6884" max="6884" width="30.42578125" style="684" customWidth="1"/>
    <col min="6885" max="6886" width="11" style="684" customWidth="1"/>
    <col min="6887" max="6887" width="12.140625" style="684" customWidth="1"/>
    <col min="6888" max="6890" width="11" style="684" customWidth="1"/>
    <col min="6891" max="6891" width="30.42578125" style="684" customWidth="1"/>
    <col min="6892" max="6892" width="6.42578125" style="684" customWidth="1"/>
    <col min="6893" max="6902" width="11.42578125" style="684" customWidth="1"/>
    <col min="6903" max="6903" width="12.42578125" style="684" customWidth="1"/>
    <col min="6904" max="7139" width="11.42578125" style="684"/>
    <col min="7140" max="7140" width="30.42578125" style="684" customWidth="1"/>
    <col min="7141" max="7142" width="11" style="684" customWidth="1"/>
    <col min="7143" max="7143" width="12.140625" style="684" customWidth="1"/>
    <col min="7144" max="7146" width="11" style="684" customWidth="1"/>
    <col min="7147" max="7147" width="30.42578125" style="684" customWidth="1"/>
    <col min="7148" max="7148" width="6.42578125" style="684" customWidth="1"/>
    <col min="7149" max="7158" width="11.42578125" style="684" customWidth="1"/>
    <col min="7159" max="7159" width="12.42578125" style="684" customWidth="1"/>
    <col min="7160" max="7395" width="11.42578125" style="684"/>
    <col min="7396" max="7396" width="30.42578125" style="684" customWidth="1"/>
    <col min="7397" max="7398" width="11" style="684" customWidth="1"/>
    <col min="7399" max="7399" width="12.140625" style="684" customWidth="1"/>
    <col min="7400" max="7402" width="11" style="684" customWidth="1"/>
    <col min="7403" max="7403" width="30.42578125" style="684" customWidth="1"/>
    <col min="7404" max="7404" width="6.42578125" style="684" customWidth="1"/>
    <col min="7405" max="7414" width="11.42578125" style="684" customWidth="1"/>
    <col min="7415" max="7415" width="12.42578125" style="684" customWidth="1"/>
    <col min="7416" max="7651" width="11.42578125" style="684"/>
    <col min="7652" max="7652" width="30.42578125" style="684" customWidth="1"/>
    <col min="7653" max="7654" width="11" style="684" customWidth="1"/>
    <col min="7655" max="7655" width="12.140625" style="684" customWidth="1"/>
    <col min="7656" max="7658" width="11" style="684" customWidth="1"/>
    <col min="7659" max="7659" width="30.42578125" style="684" customWidth="1"/>
    <col min="7660" max="7660" width="6.42578125" style="684" customWidth="1"/>
    <col min="7661" max="7670" width="11.42578125" style="684" customWidth="1"/>
    <col min="7671" max="7671" width="12.42578125" style="684" customWidth="1"/>
    <col min="7672" max="7907" width="11.42578125" style="684"/>
    <col min="7908" max="7908" width="30.42578125" style="684" customWidth="1"/>
    <col min="7909" max="7910" width="11" style="684" customWidth="1"/>
    <col min="7911" max="7911" width="12.140625" style="684" customWidth="1"/>
    <col min="7912" max="7914" width="11" style="684" customWidth="1"/>
    <col min="7915" max="7915" width="30.42578125" style="684" customWidth="1"/>
    <col min="7916" max="7916" width="6.42578125" style="684" customWidth="1"/>
    <col min="7917" max="7926" width="11.42578125" style="684" customWidth="1"/>
    <col min="7927" max="7927" width="12.42578125" style="684" customWidth="1"/>
    <col min="7928" max="8163" width="11.42578125" style="684"/>
    <col min="8164" max="8164" width="30.42578125" style="684" customWidth="1"/>
    <col min="8165" max="8166" width="11" style="684" customWidth="1"/>
    <col min="8167" max="8167" width="12.140625" style="684" customWidth="1"/>
    <col min="8168" max="8170" width="11" style="684" customWidth="1"/>
    <col min="8171" max="8171" width="30.42578125" style="684" customWidth="1"/>
    <col min="8172" max="8172" width="6.42578125" style="684" customWidth="1"/>
    <col min="8173" max="8182" width="11.42578125" style="684" customWidth="1"/>
    <col min="8183" max="8183" width="12.42578125" style="684" customWidth="1"/>
    <col min="8184" max="8419" width="11.42578125" style="684"/>
    <col min="8420" max="8420" width="30.42578125" style="684" customWidth="1"/>
    <col min="8421" max="8422" width="11" style="684" customWidth="1"/>
    <col min="8423" max="8423" width="12.140625" style="684" customWidth="1"/>
    <col min="8424" max="8426" width="11" style="684" customWidth="1"/>
    <col min="8427" max="8427" width="30.42578125" style="684" customWidth="1"/>
    <col min="8428" max="8428" width="6.42578125" style="684" customWidth="1"/>
    <col min="8429" max="8438" width="11.42578125" style="684" customWidth="1"/>
    <col min="8439" max="8439" width="12.42578125" style="684" customWidth="1"/>
    <col min="8440" max="8675" width="11.42578125" style="684"/>
    <col min="8676" max="8676" width="30.42578125" style="684" customWidth="1"/>
    <col min="8677" max="8678" width="11" style="684" customWidth="1"/>
    <col min="8679" max="8679" width="12.140625" style="684" customWidth="1"/>
    <col min="8680" max="8682" width="11" style="684" customWidth="1"/>
    <col min="8683" max="8683" width="30.42578125" style="684" customWidth="1"/>
    <col min="8684" max="8684" width="6.42578125" style="684" customWidth="1"/>
    <col min="8685" max="8694" width="11.42578125" style="684" customWidth="1"/>
    <col min="8695" max="8695" width="12.42578125" style="684" customWidth="1"/>
    <col min="8696" max="8931" width="11.42578125" style="684"/>
    <col min="8932" max="8932" width="30.42578125" style="684" customWidth="1"/>
    <col min="8933" max="8934" width="11" style="684" customWidth="1"/>
    <col min="8935" max="8935" width="12.140625" style="684" customWidth="1"/>
    <col min="8936" max="8938" width="11" style="684" customWidth="1"/>
    <col min="8939" max="8939" width="30.42578125" style="684" customWidth="1"/>
    <col min="8940" max="8940" width="6.42578125" style="684" customWidth="1"/>
    <col min="8941" max="8950" width="11.42578125" style="684" customWidth="1"/>
    <col min="8951" max="8951" width="12.42578125" style="684" customWidth="1"/>
    <col min="8952" max="9187" width="11.42578125" style="684"/>
    <col min="9188" max="9188" width="30.42578125" style="684" customWidth="1"/>
    <col min="9189" max="9190" width="11" style="684" customWidth="1"/>
    <col min="9191" max="9191" width="12.140625" style="684" customWidth="1"/>
    <col min="9192" max="9194" width="11" style="684" customWidth="1"/>
    <col min="9195" max="9195" width="30.42578125" style="684" customWidth="1"/>
    <col min="9196" max="9196" width="6.42578125" style="684" customWidth="1"/>
    <col min="9197" max="9206" width="11.42578125" style="684" customWidth="1"/>
    <col min="9207" max="9207" width="12.42578125" style="684" customWidth="1"/>
    <col min="9208" max="9443" width="11.42578125" style="684"/>
    <col min="9444" max="9444" width="30.42578125" style="684" customWidth="1"/>
    <col min="9445" max="9446" width="11" style="684" customWidth="1"/>
    <col min="9447" max="9447" width="12.140625" style="684" customWidth="1"/>
    <col min="9448" max="9450" width="11" style="684" customWidth="1"/>
    <col min="9451" max="9451" width="30.42578125" style="684" customWidth="1"/>
    <col min="9452" max="9452" width="6.42578125" style="684" customWidth="1"/>
    <col min="9453" max="9462" width="11.42578125" style="684" customWidth="1"/>
    <col min="9463" max="9463" width="12.42578125" style="684" customWidth="1"/>
    <col min="9464" max="9699" width="11.42578125" style="684"/>
    <col min="9700" max="9700" width="30.42578125" style="684" customWidth="1"/>
    <col min="9701" max="9702" width="11" style="684" customWidth="1"/>
    <col min="9703" max="9703" width="12.140625" style="684" customWidth="1"/>
    <col min="9704" max="9706" width="11" style="684" customWidth="1"/>
    <col min="9707" max="9707" width="30.42578125" style="684" customWidth="1"/>
    <col min="9708" max="9708" width="6.42578125" style="684" customWidth="1"/>
    <col min="9709" max="9718" width="11.42578125" style="684" customWidth="1"/>
    <col min="9719" max="9719" width="12.42578125" style="684" customWidth="1"/>
    <col min="9720" max="9955" width="11.42578125" style="684"/>
    <col min="9956" max="9956" width="30.42578125" style="684" customWidth="1"/>
    <col min="9957" max="9958" width="11" style="684" customWidth="1"/>
    <col min="9959" max="9959" width="12.140625" style="684" customWidth="1"/>
    <col min="9960" max="9962" width="11" style="684" customWidth="1"/>
    <col min="9963" max="9963" width="30.42578125" style="684" customWidth="1"/>
    <col min="9964" max="9964" width="6.42578125" style="684" customWidth="1"/>
    <col min="9965" max="9974" width="11.42578125" style="684" customWidth="1"/>
    <col min="9975" max="9975" width="12.42578125" style="684" customWidth="1"/>
    <col min="9976" max="10211" width="11.42578125" style="684"/>
    <col min="10212" max="10212" width="30.42578125" style="684" customWidth="1"/>
    <col min="10213" max="10214" width="11" style="684" customWidth="1"/>
    <col min="10215" max="10215" width="12.140625" style="684" customWidth="1"/>
    <col min="10216" max="10218" width="11" style="684" customWidth="1"/>
    <col min="10219" max="10219" width="30.42578125" style="684" customWidth="1"/>
    <col min="10220" max="10220" width="6.42578125" style="684" customWidth="1"/>
    <col min="10221" max="10230" width="11.42578125" style="684" customWidth="1"/>
    <col min="10231" max="10231" width="12.42578125" style="684" customWidth="1"/>
    <col min="10232" max="10467" width="11.42578125" style="684"/>
    <col min="10468" max="10468" width="30.42578125" style="684" customWidth="1"/>
    <col min="10469" max="10470" width="11" style="684" customWidth="1"/>
    <col min="10471" max="10471" width="12.140625" style="684" customWidth="1"/>
    <col min="10472" max="10474" width="11" style="684" customWidth="1"/>
    <col min="10475" max="10475" width="30.42578125" style="684" customWidth="1"/>
    <col min="10476" max="10476" width="6.42578125" style="684" customWidth="1"/>
    <col min="10477" max="10486" width="11.42578125" style="684" customWidth="1"/>
    <col min="10487" max="10487" width="12.42578125" style="684" customWidth="1"/>
    <col min="10488" max="10723" width="11.42578125" style="684"/>
    <col min="10724" max="10724" width="30.42578125" style="684" customWidth="1"/>
    <col min="10725" max="10726" width="11" style="684" customWidth="1"/>
    <col min="10727" max="10727" width="12.140625" style="684" customWidth="1"/>
    <col min="10728" max="10730" width="11" style="684" customWidth="1"/>
    <col min="10731" max="10731" width="30.42578125" style="684" customWidth="1"/>
    <col min="10732" max="10732" width="6.42578125" style="684" customWidth="1"/>
    <col min="10733" max="10742" width="11.42578125" style="684" customWidth="1"/>
    <col min="10743" max="10743" width="12.42578125" style="684" customWidth="1"/>
    <col min="10744" max="10979" width="11.42578125" style="684"/>
    <col min="10980" max="10980" width="30.42578125" style="684" customWidth="1"/>
    <col min="10981" max="10982" width="11" style="684" customWidth="1"/>
    <col min="10983" max="10983" width="12.140625" style="684" customWidth="1"/>
    <col min="10984" max="10986" width="11" style="684" customWidth="1"/>
    <col min="10987" max="10987" width="30.42578125" style="684" customWidth="1"/>
    <col min="10988" max="10988" width="6.42578125" style="684" customWidth="1"/>
    <col min="10989" max="10998" width="11.42578125" style="684" customWidth="1"/>
    <col min="10999" max="10999" width="12.42578125" style="684" customWidth="1"/>
    <col min="11000" max="11235" width="11.42578125" style="684"/>
    <col min="11236" max="11236" width="30.42578125" style="684" customWidth="1"/>
    <col min="11237" max="11238" width="11" style="684" customWidth="1"/>
    <col min="11239" max="11239" width="12.140625" style="684" customWidth="1"/>
    <col min="11240" max="11242" width="11" style="684" customWidth="1"/>
    <col min="11243" max="11243" width="30.42578125" style="684" customWidth="1"/>
    <col min="11244" max="11244" width="6.42578125" style="684" customWidth="1"/>
    <col min="11245" max="11254" width="11.42578125" style="684" customWidth="1"/>
    <col min="11255" max="11255" width="12.42578125" style="684" customWidth="1"/>
    <col min="11256" max="11491" width="11.42578125" style="684"/>
    <col min="11492" max="11492" width="30.42578125" style="684" customWidth="1"/>
    <col min="11493" max="11494" width="11" style="684" customWidth="1"/>
    <col min="11495" max="11495" width="12.140625" style="684" customWidth="1"/>
    <col min="11496" max="11498" width="11" style="684" customWidth="1"/>
    <col min="11499" max="11499" width="30.42578125" style="684" customWidth="1"/>
    <col min="11500" max="11500" width="6.42578125" style="684" customWidth="1"/>
    <col min="11501" max="11510" width="11.42578125" style="684" customWidth="1"/>
    <col min="11511" max="11511" width="12.42578125" style="684" customWidth="1"/>
    <col min="11512" max="11747" width="11.42578125" style="684"/>
    <col min="11748" max="11748" width="30.42578125" style="684" customWidth="1"/>
    <col min="11749" max="11750" width="11" style="684" customWidth="1"/>
    <col min="11751" max="11751" width="12.140625" style="684" customWidth="1"/>
    <col min="11752" max="11754" width="11" style="684" customWidth="1"/>
    <col min="11755" max="11755" width="30.42578125" style="684" customWidth="1"/>
    <col min="11756" max="11756" width="6.42578125" style="684" customWidth="1"/>
    <col min="11757" max="11766" width="11.42578125" style="684" customWidth="1"/>
    <col min="11767" max="11767" width="12.42578125" style="684" customWidth="1"/>
    <col min="11768" max="12003" width="11.42578125" style="684"/>
    <col min="12004" max="12004" width="30.42578125" style="684" customWidth="1"/>
    <col min="12005" max="12006" width="11" style="684" customWidth="1"/>
    <col min="12007" max="12007" width="12.140625" style="684" customWidth="1"/>
    <col min="12008" max="12010" width="11" style="684" customWidth="1"/>
    <col min="12011" max="12011" width="30.42578125" style="684" customWidth="1"/>
    <col min="12012" max="12012" width="6.42578125" style="684" customWidth="1"/>
    <col min="12013" max="12022" width="11.42578125" style="684" customWidth="1"/>
    <col min="12023" max="12023" width="12.42578125" style="684" customWidth="1"/>
    <col min="12024" max="12259" width="11.42578125" style="684"/>
    <col min="12260" max="12260" width="30.42578125" style="684" customWidth="1"/>
    <col min="12261" max="12262" width="11" style="684" customWidth="1"/>
    <col min="12263" max="12263" width="12.140625" style="684" customWidth="1"/>
    <col min="12264" max="12266" width="11" style="684" customWidth="1"/>
    <col min="12267" max="12267" width="30.42578125" style="684" customWidth="1"/>
    <col min="12268" max="12268" width="6.42578125" style="684" customWidth="1"/>
    <col min="12269" max="12278" width="11.42578125" style="684" customWidth="1"/>
    <col min="12279" max="12279" width="12.42578125" style="684" customWidth="1"/>
    <col min="12280" max="12515" width="11.42578125" style="684"/>
    <col min="12516" max="12516" width="30.42578125" style="684" customWidth="1"/>
    <col min="12517" max="12518" width="11" style="684" customWidth="1"/>
    <col min="12519" max="12519" width="12.140625" style="684" customWidth="1"/>
    <col min="12520" max="12522" width="11" style="684" customWidth="1"/>
    <col min="12523" max="12523" width="30.42578125" style="684" customWidth="1"/>
    <col min="12524" max="12524" width="6.42578125" style="684" customWidth="1"/>
    <col min="12525" max="12534" width="11.42578125" style="684" customWidth="1"/>
    <col min="12535" max="12535" width="12.42578125" style="684" customWidth="1"/>
    <col min="12536" max="12771" width="11.42578125" style="684"/>
    <col min="12772" max="12772" width="30.42578125" style="684" customWidth="1"/>
    <col min="12773" max="12774" width="11" style="684" customWidth="1"/>
    <col min="12775" max="12775" width="12.140625" style="684" customWidth="1"/>
    <col min="12776" max="12778" width="11" style="684" customWidth="1"/>
    <col min="12779" max="12779" width="30.42578125" style="684" customWidth="1"/>
    <col min="12780" max="12780" width="6.42578125" style="684" customWidth="1"/>
    <col min="12781" max="12790" width="11.42578125" style="684" customWidth="1"/>
    <col min="12791" max="12791" width="12.42578125" style="684" customWidth="1"/>
    <col min="12792" max="13027" width="11.42578125" style="684"/>
    <col min="13028" max="13028" width="30.42578125" style="684" customWidth="1"/>
    <col min="13029" max="13030" width="11" style="684" customWidth="1"/>
    <col min="13031" max="13031" width="12.140625" style="684" customWidth="1"/>
    <col min="13032" max="13034" width="11" style="684" customWidth="1"/>
    <col min="13035" max="13035" width="30.42578125" style="684" customWidth="1"/>
    <col min="13036" max="13036" width="6.42578125" style="684" customWidth="1"/>
    <col min="13037" max="13046" width="11.42578125" style="684" customWidth="1"/>
    <col min="13047" max="13047" width="12.42578125" style="684" customWidth="1"/>
    <col min="13048" max="13283" width="11.42578125" style="684"/>
    <col min="13284" max="13284" width="30.42578125" style="684" customWidth="1"/>
    <col min="13285" max="13286" width="11" style="684" customWidth="1"/>
    <col min="13287" max="13287" width="12.140625" style="684" customWidth="1"/>
    <col min="13288" max="13290" width="11" style="684" customWidth="1"/>
    <col min="13291" max="13291" width="30.42578125" style="684" customWidth="1"/>
    <col min="13292" max="13292" width="6.42578125" style="684" customWidth="1"/>
    <col min="13293" max="13302" width="11.42578125" style="684" customWidth="1"/>
    <col min="13303" max="13303" width="12.42578125" style="684" customWidth="1"/>
    <col min="13304" max="13539" width="11.42578125" style="684"/>
    <col min="13540" max="13540" width="30.42578125" style="684" customWidth="1"/>
    <col min="13541" max="13542" width="11" style="684" customWidth="1"/>
    <col min="13543" max="13543" width="12.140625" style="684" customWidth="1"/>
    <col min="13544" max="13546" width="11" style="684" customWidth="1"/>
    <col min="13547" max="13547" width="30.42578125" style="684" customWidth="1"/>
    <col min="13548" max="13548" width="6.42578125" style="684" customWidth="1"/>
    <col min="13549" max="13558" width="11.42578125" style="684" customWidth="1"/>
    <col min="13559" max="13559" width="12.42578125" style="684" customWidth="1"/>
    <col min="13560" max="13795" width="11.42578125" style="684"/>
    <col min="13796" max="13796" width="30.42578125" style="684" customWidth="1"/>
    <col min="13797" max="13798" width="11" style="684" customWidth="1"/>
    <col min="13799" max="13799" width="12.140625" style="684" customWidth="1"/>
    <col min="13800" max="13802" width="11" style="684" customWidth="1"/>
    <col min="13803" max="13803" width="30.42578125" style="684" customWidth="1"/>
    <col min="13804" max="13804" width="6.42578125" style="684" customWidth="1"/>
    <col min="13805" max="13814" width="11.42578125" style="684" customWidth="1"/>
    <col min="13815" max="13815" width="12.42578125" style="684" customWidth="1"/>
    <col min="13816" max="14051" width="11.42578125" style="684"/>
    <col min="14052" max="14052" width="30.42578125" style="684" customWidth="1"/>
    <col min="14053" max="14054" width="11" style="684" customWidth="1"/>
    <col min="14055" max="14055" width="12.140625" style="684" customWidth="1"/>
    <col min="14056" max="14058" width="11" style="684" customWidth="1"/>
    <col min="14059" max="14059" width="30.42578125" style="684" customWidth="1"/>
    <col min="14060" max="14060" width="6.42578125" style="684" customWidth="1"/>
    <col min="14061" max="14070" width="11.42578125" style="684" customWidth="1"/>
    <col min="14071" max="14071" width="12.42578125" style="684" customWidth="1"/>
    <col min="14072" max="14307" width="11.42578125" style="684"/>
    <col min="14308" max="14308" width="30.42578125" style="684" customWidth="1"/>
    <col min="14309" max="14310" width="11" style="684" customWidth="1"/>
    <col min="14311" max="14311" width="12.140625" style="684" customWidth="1"/>
    <col min="14312" max="14314" width="11" style="684" customWidth="1"/>
    <col min="14315" max="14315" width="30.42578125" style="684" customWidth="1"/>
    <col min="14316" max="14316" width="6.42578125" style="684" customWidth="1"/>
    <col min="14317" max="14326" width="11.42578125" style="684" customWidth="1"/>
    <col min="14327" max="14327" width="12.42578125" style="684" customWidth="1"/>
    <col min="14328" max="14563" width="11.42578125" style="684"/>
    <col min="14564" max="14564" width="30.42578125" style="684" customWidth="1"/>
    <col min="14565" max="14566" width="11" style="684" customWidth="1"/>
    <col min="14567" max="14567" width="12.140625" style="684" customWidth="1"/>
    <col min="14568" max="14570" width="11" style="684" customWidth="1"/>
    <col min="14571" max="14571" width="30.42578125" style="684" customWidth="1"/>
    <col min="14572" max="14572" width="6.42578125" style="684" customWidth="1"/>
    <col min="14573" max="14582" width="11.42578125" style="684" customWidth="1"/>
    <col min="14583" max="14583" width="12.42578125" style="684" customWidth="1"/>
    <col min="14584" max="14819" width="11.42578125" style="684"/>
    <col min="14820" max="14820" width="30.42578125" style="684" customWidth="1"/>
    <col min="14821" max="14822" width="11" style="684" customWidth="1"/>
    <col min="14823" max="14823" width="12.140625" style="684" customWidth="1"/>
    <col min="14824" max="14826" width="11" style="684" customWidth="1"/>
    <col min="14827" max="14827" width="30.42578125" style="684" customWidth="1"/>
    <col min="14828" max="14828" width="6.42578125" style="684" customWidth="1"/>
    <col min="14829" max="14838" width="11.42578125" style="684" customWidth="1"/>
    <col min="14839" max="14839" width="12.42578125" style="684" customWidth="1"/>
    <col min="14840" max="15075" width="11.42578125" style="684"/>
    <col min="15076" max="15076" width="30.42578125" style="684" customWidth="1"/>
    <col min="15077" max="15078" width="11" style="684" customWidth="1"/>
    <col min="15079" max="15079" width="12.140625" style="684" customWidth="1"/>
    <col min="15080" max="15082" width="11" style="684" customWidth="1"/>
    <col min="15083" max="15083" width="30.42578125" style="684" customWidth="1"/>
    <col min="15084" max="15084" width="6.42578125" style="684" customWidth="1"/>
    <col min="15085" max="15094" width="11.42578125" style="684" customWidth="1"/>
    <col min="15095" max="15095" width="12.42578125" style="684" customWidth="1"/>
    <col min="15096" max="15331" width="11.42578125" style="684"/>
    <col min="15332" max="15332" width="30.42578125" style="684" customWidth="1"/>
    <col min="15333" max="15334" width="11" style="684" customWidth="1"/>
    <col min="15335" max="15335" width="12.140625" style="684" customWidth="1"/>
    <col min="15336" max="15338" width="11" style="684" customWidth="1"/>
    <col min="15339" max="15339" width="30.42578125" style="684" customWidth="1"/>
    <col min="15340" max="15340" width="6.42578125" style="684" customWidth="1"/>
    <col min="15341" max="15350" width="11.42578125" style="684" customWidth="1"/>
    <col min="15351" max="15351" width="12.42578125" style="684" customWidth="1"/>
    <col min="15352" max="15587" width="11.42578125" style="684"/>
    <col min="15588" max="15588" width="30.42578125" style="684" customWidth="1"/>
    <col min="15589" max="15590" width="11" style="684" customWidth="1"/>
    <col min="15591" max="15591" width="12.140625" style="684" customWidth="1"/>
    <col min="15592" max="15594" width="11" style="684" customWidth="1"/>
    <col min="15595" max="15595" width="30.42578125" style="684" customWidth="1"/>
    <col min="15596" max="15596" width="6.42578125" style="684" customWidth="1"/>
    <col min="15597" max="15606" width="11.42578125" style="684" customWidth="1"/>
    <col min="15607" max="15607" width="12.42578125" style="684" customWidth="1"/>
    <col min="15608" max="15843" width="11.42578125" style="684"/>
    <col min="15844" max="15844" width="30.42578125" style="684" customWidth="1"/>
    <col min="15845" max="15846" width="11" style="684" customWidth="1"/>
    <col min="15847" max="15847" width="12.140625" style="684" customWidth="1"/>
    <col min="15848" max="15850" width="11" style="684" customWidth="1"/>
    <col min="15851" max="15851" width="30.42578125" style="684" customWidth="1"/>
    <col min="15852" max="15852" width="6.42578125" style="684" customWidth="1"/>
    <col min="15853" max="15862" width="11.42578125" style="684" customWidth="1"/>
    <col min="15863" max="15863" width="12.42578125" style="684" customWidth="1"/>
    <col min="15864" max="16099" width="11.42578125" style="684"/>
    <col min="16100" max="16100" width="30.42578125" style="684" customWidth="1"/>
    <col min="16101" max="16102" width="11" style="684" customWidth="1"/>
    <col min="16103" max="16103" width="12.140625" style="684" customWidth="1"/>
    <col min="16104" max="16106" width="11" style="684" customWidth="1"/>
    <col min="16107" max="16107" width="30.42578125" style="684" customWidth="1"/>
    <col min="16108" max="16108" width="6.42578125" style="684" customWidth="1"/>
    <col min="16109" max="16118" width="11.42578125" style="684" customWidth="1"/>
    <col min="16119" max="16119" width="12.42578125" style="684" customWidth="1"/>
    <col min="16120" max="16384" width="11.42578125" style="684"/>
  </cols>
  <sheetData>
    <row r="1" spans="1:9" ht="24.75" customHeight="1">
      <c r="A1" s="207" t="s">
        <v>0</v>
      </c>
      <c r="D1" s="209"/>
      <c r="E1" s="209"/>
      <c r="F1" s="209"/>
      <c r="G1" s="209"/>
      <c r="H1" s="209"/>
      <c r="I1" s="208" t="s">
        <v>1</v>
      </c>
    </row>
    <row r="2" spans="1:9" ht="18.95" customHeight="1">
      <c r="A2" s="209"/>
      <c r="I2" s="209"/>
    </row>
    <row r="3" spans="1:9" ht="30.75" customHeight="1">
      <c r="A3" s="765" t="s">
        <v>680</v>
      </c>
      <c r="B3" s="818"/>
      <c r="C3" s="818"/>
      <c r="D3" s="820"/>
      <c r="E3" s="820"/>
      <c r="F3" s="820"/>
      <c r="G3" s="1099" t="s">
        <v>679</v>
      </c>
      <c r="H3" s="1099"/>
      <c r="I3" s="1099"/>
    </row>
    <row r="4" spans="1:9" ht="15" customHeight="1">
      <c r="A4" s="819" t="s">
        <v>589</v>
      </c>
      <c r="B4" s="818"/>
      <c r="C4" s="818"/>
      <c r="D4" s="820"/>
      <c r="E4" s="820"/>
      <c r="F4" s="1100" t="s">
        <v>590</v>
      </c>
      <c r="G4" s="1100"/>
      <c r="H4" s="1100"/>
      <c r="I4" s="1100"/>
    </row>
    <row r="5" spans="1:9" s="211" customFormat="1" ht="14.25" customHeight="1">
      <c r="B5" s="167"/>
      <c r="C5" s="167"/>
      <c r="D5" s="172"/>
    </row>
    <row r="6" spans="1:9" ht="12.95" customHeight="1">
      <c r="A6" s="276" t="s">
        <v>869</v>
      </c>
      <c r="B6" s="685" t="s">
        <v>202</v>
      </c>
      <c r="C6" s="685" t="s">
        <v>729</v>
      </c>
      <c r="D6" s="709" t="s">
        <v>591</v>
      </c>
      <c r="E6" s="709" t="s">
        <v>592</v>
      </c>
      <c r="F6" s="709" t="s">
        <v>593</v>
      </c>
      <c r="G6" s="709" t="s">
        <v>594</v>
      </c>
      <c r="H6" s="709" t="s">
        <v>595</v>
      </c>
      <c r="I6" s="914" t="s">
        <v>873</v>
      </c>
    </row>
    <row r="7" spans="1:9" ht="12" customHeight="1">
      <c r="A7" s="32" t="s">
        <v>596</v>
      </c>
      <c r="B7" s="686"/>
      <c r="C7" s="686"/>
      <c r="D7" s="709" t="s">
        <v>597</v>
      </c>
      <c r="E7" s="709" t="s">
        <v>598</v>
      </c>
      <c r="F7" s="709" t="s">
        <v>599</v>
      </c>
      <c r="G7" s="709" t="s">
        <v>600</v>
      </c>
      <c r="H7" s="709" t="s">
        <v>601</v>
      </c>
      <c r="I7" s="61" t="s">
        <v>602</v>
      </c>
    </row>
    <row r="8" spans="1:9" ht="12" customHeight="1">
      <c r="A8" s="31"/>
      <c r="B8" s="74"/>
      <c r="C8" s="79" t="s">
        <v>730</v>
      </c>
      <c r="D8" s="22" t="s">
        <v>603</v>
      </c>
      <c r="E8" s="22" t="s">
        <v>604</v>
      </c>
      <c r="F8" s="22" t="s">
        <v>605</v>
      </c>
      <c r="G8" s="22" t="s">
        <v>606</v>
      </c>
      <c r="H8" s="22" t="s">
        <v>607</v>
      </c>
      <c r="I8" s="31"/>
    </row>
    <row r="9" spans="1:9" ht="12" customHeight="1">
      <c r="A9" s="31"/>
      <c r="B9" s="61" t="s">
        <v>285</v>
      </c>
      <c r="C9" s="61" t="s">
        <v>731</v>
      </c>
      <c r="D9" s="22" t="s">
        <v>608</v>
      </c>
      <c r="E9" s="61" t="s">
        <v>609</v>
      </c>
      <c r="F9" s="22" t="s">
        <v>610</v>
      </c>
      <c r="G9" s="22" t="s">
        <v>611</v>
      </c>
      <c r="H9" s="22" t="s">
        <v>612</v>
      </c>
      <c r="I9" s="31"/>
    </row>
    <row r="10" spans="1:9" ht="12" customHeight="1">
      <c r="A10" s="31"/>
      <c r="B10" s="61"/>
      <c r="C10" s="61"/>
      <c r="D10" s="22" t="s">
        <v>613</v>
      </c>
      <c r="E10" s="22" t="s">
        <v>614</v>
      </c>
      <c r="F10" s="82"/>
      <c r="G10" s="82"/>
      <c r="H10" s="82"/>
      <c r="I10" s="31"/>
    </row>
    <row r="11" spans="1:9" ht="12" customHeight="1">
      <c r="A11" s="31"/>
      <c r="B11" s="74"/>
      <c r="C11" s="74"/>
      <c r="D11" s="31"/>
      <c r="E11" s="31"/>
      <c r="F11" s="31"/>
      <c r="G11" s="31"/>
      <c r="H11" s="31"/>
      <c r="I11" s="31"/>
    </row>
    <row r="12" spans="1:9" ht="12" customHeight="1">
      <c r="A12" s="21" t="s">
        <v>18</v>
      </c>
      <c r="B12" s="620">
        <f>SUM(C12:H12)</f>
        <v>915458</v>
      </c>
      <c r="C12" s="620" t="s">
        <v>221</v>
      </c>
      <c r="D12" s="620">
        <f>SUM(D13:D19)</f>
        <v>572050</v>
      </c>
      <c r="E12" s="620">
        <f>SUM(E13:E19)</f>
        <v>262189</v>
      </c>
      <c r="F12" s="620">
        <f>SUM(F13:F19)</f>
        <v>67657</v>
      </c>
      <c r="G12" s="620">
        <f>SUM(G13:G19)</f>
        <v>754</v>
      </c>
      <c r="H12" s="620">
        <f>SUM(H13:H19)</f>
        <v>12808</v>
      </c>
      <c r="I12" s="23" t="s">
        <v>19</v>
      </c>
    </row>
    <row r="13" spans="1:9" ht="12" customHeight="1">
      <c r="A13" s="25" t="s">
        <v>20</v>
      </c>
      <c r="B13" s="624">
        <f>SUM(C13:H13)</f>
        <v>257137</v>
      </c>
      <c r="C13" s="624" t="s">
        <v>221</v>
      </c>
      <c r="D13" s="944">
        <v>151006</v>
      </c>
      <c r="E13" s="944">
        <v>88137</v>
      </c>
      <c r="F13" s="944">
        <v>13670</v>
      </c>
      <c r="G13" s="944">
        <v>749</v>
      </c>
      <c r="H13" s="944">
        <v>3575</v>
      </c>
      <c r="I13" s="27" t="s">
        <v>21</v>
      </c>
    </row>
    <row r="14" spans="1:9" ht="12" customHeight="1">
      <c r="A14" s="25" t="s">
        <v>22</v>
      </c>
      <c r="B14" s="624">
        <f t="shared" ref="B14:B19" si="0">SUM(C14:H14)</f>
        <v>66175</v>
      </c>
      <c r="C14" s="624" t="s">
        <v>221</v>
      </c>
      <c r="D14" s="944">
        <v>43684</v>
      </c>
      <c r="E14" s="944">
        <v>17850</v>
      </c>
      <c r="F14" s="944">
        <v>4489</v>
      </c>
      <c r="G14" s="944" t="s">
        <v>221</v>
      </c>
      <c r="H14" s="944">
        <v>152</v>
      </c>
      <c r="I14" s="27" t="s">
        <v>23</v>
      </c>
    </row>
    <row r="15" spans="1:9" ht="12" customHeight="1">
      <c r="A15" s="16" t="s">
        <v>26</v>
      </c>
      <c r="B15" s="624">
        <f t="shared" si="0"/>
        <v>86344</v>
      </c>
      <c r="C15" s="624" t="s">
        <v>221</v>
      </c>
      <c r="D15" s="944">
        <v>60649</v>
      </c>
      <c r="E15" s="944">
        <v>17711</v>
      </c>
      <c r="F15" s="944">
        <v>7889</v>
      </c>
      <c r="G15" s="944" t="s">
        <v>221</v>
      </c>
      <c r="H15" s="944">
        <v>95</v>
      </c>
      <c r="I15" s="27" t="s">
        <v>27</v>
      </c>
    </row>
    <row r="16" spans="1:9" s="687" customFormat="1" ht="12" customHeight="1">
      <c r="A16" s="16" t="s">
        <v>28</v>
      </c>
      <c r="B16" s="624">
        <f t="shared" si="0"/>
        <v>48795</v>
      </c>
      <c r="C16" s="624" t="s">
        <v>221</v>
      </c>
      <c r="D16" s="944">
        <v>32798</v>
      </c>
      <c r="E16" s="944">
        <v>15741</v>
      </c>
      <c r="F16" s="944" t="s">
        <v>221</v>
      </c>
      <c r="G16" s="944" t="s">
        <v>221</v>
      </c>
      <c r="H16" s="944">
        <v>256</v>
      </c>
      <c r="I16" s="27" t="s">
        <v>29</v>
      </c>
    </row>
    <row r="17" spans="1:9" ht="12" customHeight="1">
      <c r="A17" s="16" t="s">
        <v>30</v>
      </c>
      <c r="B17" s="624">
        <f t="shared" si="0"/>
        <v>253466</v>
      </c>
      <c r="C17" s="624" t="s">
        <v>221</v>
      </c>
      <c r="D17" s="944">
        <v>148962</v>
      </c>
      <c r="E17" s="944">
        <v>68259</v>
      </c>
      <c r="F17" s="944">
        <v>28872</v>
      </c>
      <c r="G17" s="944" t="s">
        <v>221</v>
      </c>
      <c r="H17" s="944">
        <v>7373</v>
      </c>
      <c r="I17" s="27" t="s">
        <v>31</v>
      </c>
    </row>
    <row r="18" spans="1:9" ht="12" customHeight="1">
      <c r="A18" s="16" t="s">
        <v>32</v>
      </c>
      <c r="B18" s="624">
        <f t="shared" si="0"/>
        <v>120288</v>
      </c>
      <c r="C18" s="624" t="s">
        <v>221</v>
      </c>
      <c r="D18" s="944">
        <v>85740</v>
      </c>
      <c r="E18" s="944">
        <v>30045</v>
      </c>
      <c r="F18" s="944">
        <v>3141</v>
      </c>
      <c r="G18" s="944">
        <v>5</v>
      </c>
      <c r="H18" s="944">
        <v>1357</v>
      </c>
      <c r="I18" s="27" t="s">
        <v>33</v>
      </c>
    </row>
    <row r="19" spans="1:9" ht="12" customHeight="1">
      <c r="A19" s="16" t="s">
        <v>34</v>
      </c>
      <c r="B19" s="624">
        <f t="shared" si="0"/>
        <v>83253</v>
      </c>
      <c r="C19" s="624" t="s">
        <v>221</v>
      </c>
      <c r="D19" s="944">
        <v>49211</v>
      </c>
      <c r="E19" s="944">
        <v>24446</v>
      </c>
      <c r="F19" s="944">
        <v>9596</v>
      </c>
      <c r="G19" s="944" t="s">
        <v>221</v>
      </c>
      <c r="H19" s="944" t="s">
        <v>221</v>
      </c>
      <c r="I19" s="27" t="s">
        <v>35</v>
      </c>
    </row>
    <row r="20" spans="1:9" ht="12" customHeight="1">
      <c r="A20" s="21" t="s">
        <v>36</v>
      </c>
      <c r="B20" s="620">
        <f>SUM(C20:H20)</f>
        <v>1348571</v>
      </c>
      <c r="C20" s="987">
        <f t="shared" ref="C20:H20" si="1">SUM(C21:C28)</f>
        <v>0</v>
      </c>
      <c r="D20" s="620">
        <f t="shared" si="1"/>
        <v>824285</v>
      </c>
      <c r="E20" s="620">
        <f t="shared" si="1"/>
        <v>336779</v>
      </c>
      <c r="F20" s="620">
        <f t="shared" si="1"/>
        <v>164366</v>
      </c>
      <c r="G20" s="620">
        <f t="shared" si="1"/>
        <v>1328</v>
      </c>
      <c r="H20" s="620">
        <f t="shared" si="1"/>
        <v>21813</v>
      </c>
      <c r="I20" s="28" t="s">
        <v>37</v>
      </c>
    </row>
    <row r="21" spans="1:9" ht="12" customHeight="1">
      <c r="A21" s="25" t="s">
        <v>38</v>
      </c>
      <c r="B21" s="624">
        <f>SUM(C21:H21)</f>
        <v>73532</v>
      </c>
      <c r="C21" s="624" t="s">
        <v>221</v>
      </c>
      <c r="D21" s="944">
        <v>37954</v>
      </c>
      <c r="E21" s="944">
        <v>11741</v>
      </c>
      <c r="F21" s="944">
        <v>23837</v>
      </c>
      <c r="G21" s="944" t="s">
        <v>221</v>
      </c>
      <c r="H21" s="944" t="s">
        <v>221</v>
      </c>
      <c r="I21" s="29" t="s">
        <v>39</v>
      </c>
    </row>
    <row r="22" spans="1:9" ht="12" customHeight="1">
      <c r="A22" s="929" t="s">
        <v>40</v>
      </c>
      <c r="B22" s="624">
        <f t="shared" ref="B22:B28" si="2">SUM(C22:H22)</f>
        <v>20610</v>
      </c>
      <c r="C22" s="624" t="s">
        <v>221</v>
      </c>
      <c r="D22" s="944">
        <v>12990</v>
      </c>
      <c r="E22" s="944">
        <v>7188</v>
      </c>
      <c r="F22" s="944">
        <v>432</v>
      </c>
      <c r="G22" s="944" t="s">
        <v>221</v>
      </c>
      <c r="H22" s="944" t="s">
        <v>221</v>
      </c>
      <c r="I22" s="930" t="s">
        <v>41</v>
      </c>
    </row>
    <row r="23" spans="1:9" ht="12" customHeight="1">
      <c r="A23" s="25" t="s">
        <v>42</v>
      </c>
      <c r="B23" s="624">
        <f t="shared" si="2"/>
        <v>26356</v>
      </c>
      <c r="C23" s="624" t="s">
        <v>221</v>
      </c>
      <c r="D23" s="944">
        <v>18806</v>
      </c>
      <c r="E23" s="944">
        <v>7278</v>
      </c>
      <c r="F23" s="944" t="s">
        <v>221</v>
      </c>
      <c r="G23" s="944" t="s">
        <v>221</v>
      </c>
      <c r="H23" s="944">
        <v>272</v>
      </c>
      <c r="I23" s="29" t="s">
        <v>43</v>
      </c>
    </row>
    <row r="24" spans="1:9" ht="12" customHeight="1">
      <c r="A24" s="25" t="s">
        <v>44</v>
      </c>
      <c r="B24" s="624">
        <f t="shared" si="2"/>
        <v>82090</v>
      </c>
      <c r="C24" s="624" t="s">
        <v>221</v>
      </c>
      <c r="D24" s="944">
        <v>57404</v>
      </c>
      <c r="E24" s="944">
        <v>22510</v>
      </c>
      <c r="F24" s="944">
        <v>2176</v>
      </c>
      <c r="G24" s="944" t="s">
        <v>221</v>
      </c>
      <c r="H24" s="944" t="s">
        <v>221</v>
      </c>
      <c r="I24" s="27" t="s">
        <v>45</v>
      </c>
    </row>
    <row r="25" spans="1:9" ht="12" customHeight="1">
      <c r="A25" s="25" t="s">
        <v>46</v>
      </c>
      <c r="B25" s="624">
        <f t="shared" si="2"/>
        <v>68430</v>
      </c>
      <c r="C25" s="624" t="s">
        <v>221</v>
      </c>
      <c r="D25" s="944">
        <v>43001</v>
      </c>
      <c r="E25" s="944">
        <v>18405</v>
      </c>
      <c r="F25" s="944">
        <v>7008</v>
      </c>
      <c r="G25" s="944" t="s">
        <v>221</v>
      </c>
      <c r="H25" s="944">
        <v>16</v>
      </c>
      <c r="I25" s="27" t="s">
        <v>47</v>
      </c>
    </row>
    <row r="26" spans="1:9" ht="12" customHeight="1">
      <c r="A26" s="25" t="s">
        <v>48</v>
      </c>
      <c r="B26" s="624">
        <f t="shared" si="2"/>
        <v>59743</v>
      </c>
      <c r="C26" s="624" t="s">
        <v>221</v>
      </c>
      <c r="D26" s="944">
        <v>18191</v>
      </c>
      <c r="E26" s="944">
        <v>36212</v>
      </c>
      <c r="F26" s="944">
        <v>5340</v>
      </c>
      <c r="G26" s="944" t="s">
        <v>221</v>
      </c>
      <c r="H26" s="944" t="s">
        <v>221</v>
      </c>
      <c r="I26" s="29" t="s">
        <v>49</v>
      </c>
    </row>
    <row r="27" spans="1:9" ht="12" customHeight="1">
      <c r="A27" s="25" t="s">
        <v>50</v>
      </c>
      <c r="B27" s="624">
        <f t="shared" si="2"/>
        <v>982826</v>
      </c>
      <c r="C27" s="624" t="s">
        <v>221</v>
      </c>
      <c r="D27" s="944">
        <v>613525</v>
      </c>
      <c r="E27" s="944">
        <v>222127</v>
      </c>
      <c r="F27" s="944">
        <v>124321</v>
      </c>
      <c r="G27" s="944">
        <v>1328</v>
      </c>
      <c r="H27" s="944">
        <v>21525</v>
      </c>
      <c r="I27" s="29" t="s">
        <v>51</v>
      </c>
    </row>
    <row r="28" spans="1:9" ht="12" customHeight="1">
      <c r="A28" s="25" t="s">
        <v>52</v>
      </c>
      <c r="B28" s="624">
        <f t="shared" si="2"/>
        <v>34984</v>
      </c>
      <c r="C28" s="624" t="s">
        <v>221</v>
      </c>
      <c r="D28" s="944">
        <v>22414</v>
      </c>
      <c r="E28" s="944">
        <v>11318</v>
      </c>
      <c r="F28" s="944">
        <v>1252</v>
      </c>
      <c r="G28" s="944" t="s">
        <v>221</v>
      </c>
      <c r="H28" s="944" t="s">
        <v>221</v>
      </c>
      <c r="I28" s="29" t="s">
        <v>53</v>
      </c>
    </row>
    <row r="29" spans="1:9" ht="12" customHeight="1">
      <c r="A29" s="21" t="s">
        <v>54</v>
      </c>
      <c r="B29" s="620">
        <f>SUM(C29:H29)</f>
        <v>2542445</v>
      </c>
      <c r="C29" s="620">
        <f t="shared" ref="C29:H29" si="3">SUM(C30:C37)</f>
        <v>54</v>
      </c>
      <c r="D29" s="620">
        <f t="shared" si="3"/>
        <v>1649278</v>
      </c>
      <c r="E29" s="620">
        <f t="shared" si="3"/>
        <v>664621</v>
      </c>
      <c r="F29" s="620">
        <f t="shared" si="3"/>
        <v>182166</v>
      </c>
      <c r="G29" s="620">
        <f t="shared" si="3"/>
        <v>2649</v>
      </c>
      <c r="H29" s="620">
        <f t="shared" si="3"/>
        <v>43677</v>
      </c>
      <c r="I29" s="23" t="s">
        <v>55</v>
      </c>
    </row>
    <row r="30" spans="1:9" ht="12" customHeight="1">
      <c r="A30" s="30" t="s">
        <v>56</v>
      </c>
      <c r="B30" s="624">
        <f>SUM(C30:H30)</f>
        <v>258713</v>
      </c>
      <c r="C30" s="624" t="s">
        <v>221</v>
      </c>
      <c r="D30" s="624">
        <v>153309</v>
      </c>
      <c r="E30" s="624">
        <v>72567</v>
      </c>
      <c r="F30" s="624">
        <v>29106</v>
      </c>
      <c r="G30" s="944">
        <v>432</v>
      </c>
      <c r="H30" s="944">
        <v>3299</v>
      </c>
      <c r="I30" s="27" t="s">
        <v>57</v>
      </c>
    </row>
    <row r="31" spans="1:9" ht="12" customHeight="1">
      <c r="A31" s="31" t="s">
        <v>58</v>
      </c>
      <c r="B31" s="624">
        <f t="shared" ref="B31:B37" si="4">SUM(C31:H31)</f>
        <v>26242</v>
      </c>
      <c r="C31" s="624" t="s">
        <v>221</v>
      </c>
      <c r="D31" s="624">
        <v>15071</v>
      </c>
      <c r="E31" s="624">
        <v>9472</v>
      </c>
      <c r="F31" s="624">
        <v>1699</v>
      </c>
      <c r="G31" s="944" t="s">
        <v>221</v>
      </c>
      <c r="H31" s="944" t="s">
        <v>221</v>
      </c>
      <c r="I31" s="27" t="s">
        <v>59</v>
      </c>
    </row>
    <row r="32" spans="1:9" s="687" customFormat="1" ht="12" customHeight="1">
      <c r="A32" s="30" t="s">
        <v>60</v>
      </c>
      <c r="B32" s="624">
        <f t="shared" si="4"/>
        <v>170147</v>
      </c>
      <c r="C32" s="624" t="s">
        <v>221</v>
      </c>
      <c r="D32" s="624">
        <v>84781</v>
      </c>
      <c r="E32" s="624">
        <v>75543</v>
      </c>
      <c r="F32" s="624">
        <v>9823</v>
      </c>
      <c r="G32" s="944" t="s">
        <v>221</v>
      </c>
      <c r="H32" s="944" t="s">
        <v>221</v>
      </c>
      <c r="I32" s="27" t="s">
        <v>61</v>
      </c>
    </row>
    <row r="33" spans="1:9" ht="12" customHeight="1">
      <c r="A33" s="25" t="s">
        <v>62</v>
      </c>
      <c r="B33" s="624">
        <f t="shared" si="4"/>
        <v>1670733</v>
      </c>
      <c r="C33" s="624" t="s">
        <v>221</v>
      </c>
      <c r="D33" s="624">
        <v>1187734</v>
      </c>
      <c r="E33" s="624">
        <v>313588</v>
      </c>
      <c r="F33" s="624">
        <v>129006</v>
      </c>
      <c r="G33" s="944">
        <v>2001</v>
      </c>
      <c r="H33" s="944">
        <v>38404</v>
      </c>
      <c r="I33" s="27" t="s">
        <v>63</v>
      </c>
    </row>
    <row r="34" spans="1:9" ht="12" customHeight="1">
      <c r="A34" s="31" t="s">
        <v>64</v>
      </c>
      <c r="B34" s="624">
        <f t="shared" si="4"/>
        <v>105095</v>
      </c>
      <c r="C34" s="624">
        <v>54</v>
      </c>
      <c r="D34" s="624">
        <v>61999</v>
      </c>
      <c r="E34" s="624">
        <v>29710</v>
      </c>
      <c r="F34" s="624">
        <v>11384</v>
      </c>
      <c r="G34" s="944">
        <v>159</v>
      </c>
      <c r="H34" s="944">
        <v>1789</v>
      </c>
      <c r="I34" s="27" t="s">
        <v>797</v>
      </c>
    </row>
    <row r="35" spans="1:9" ht="12" customHeight="1">
      <c r="A35" s="25" t="s">
        <v>65</v>
      </c>
      <c r="B35" s="624">
        <f t="shared" si="4"/>
        <v>10193</v>
      </c>
      <c r="C35" s="624" t="s">
        <v>221</v>
      </c>
      <c r="D35" s="624">
        <v>4536</v>
      </c>
      <c r="E35" s="624">
        <v>4509</v>
      </c>
      <c r="F35" s="624">
        <v>1148</v>
      </c>
      <c r="G35" s="944" t="s">
        <v>221</v>
      </c>
      <c r="H35" s="944" t="s">
        <v>221</v>
      </c>
      <c r="I35" s="27" t="s">
        <v>66</v>
      </c>
    </row>
    <row r="36" spans="1:9" s="687" customFormat="1" ht="12" customHeight="1">
      <c r="A36" s="25" t="s">
        <v>67</v>
      </c>
      <c r="B36" s="624">
        <f t="shared" si="4"/>
        <v>31243</v>
      </c>
      <c r="C36" s="624" t="s">
        <v>221</v>
      </c>
      <c r="D36" s="624">
        <v>18396</v>
      </c>
      <c r="E36" s="624">
        <v>12676</v>
      </c>
      <c r="F36" s="624" t="s">
        <v>221</v>
      </c>
      <c r="G36" s="944">
        <v>57</v>
      </c>
      <c r="H36" s="944">
        <v>114</v>
      </c>
      <c r="I36" s="27" t="s">
        <v>68</v>
      </c>
    </row>
    <row r="37" spans="1:9" ht="12" customHeight="1">
      <c r="A37" s="25" t="s">
        <v>69</v>
      </c>
      <c r="B37" s="624">
        <f t="shared" si="4"/>
        <v>270079</v>
      </c>
      <c r="C37" s="624" t="s">
        <v>221</v>
      </c>
      <c r="D37" s="624">
        <v>123452</v>
      </c>
      <c r="E37" s="624">
        <v>146556</v>
      </c>
      <c r="F37" s="624" t="s">
        <v>221</v>
      </c>
      <c r="G37" s="944" t="s">
        <v>221</v>
      </c>
      <c r="H37" s="944">
        <v>71</v>
      </c>
      <c r="I37" s="27" t="s">
        <v>70</v>
      </c>
    </row>
    <row r="38" spans="1:9" ht="12" customHeight="1">
      <c r="A38" s="32" t="s">
        <v>73</v>
      </c>
      <c r="B38" s="620">
        <f>SUM(C38:H38)</f>
        <v>4493024</v>
      </c>
      <c r="C38" s="987">
        <f t="shared" ref="C38:H38" si="5">SUM(C39:C45)</f>
        <v>0</v>
      </c>
      <c r="D38" s="620">
        <f t="shared" si="5"/>
        <v>2997829</v>
      </c>
      <c r="E38" s="620">
        <f t="shared" si="5"/>
        <v>1354507</v>
      </c>
      <c r="F38" s="620">
        <f t="shared" si="5"/>
        <v>27568</v>
      </c>
      <c r="G38" s="620">
        <f t="shared" si="5"/>
        <v>15964</v>
      </c>
      <c r="H38" s="620">
        <f t="shared" si="5"/>
        <v>97156</v>
      </c>
      <c r="I38" s="23" t="s">
        <v>74</v>
      </c>
    </row>
    <row r="39" spans="1:9" ht="12" customHeight="1">
      <c r="A39" s="30" t="s">
        <v>75</v>
      </c>
      <c r="B39" s="624">
        <f>SUM(C39:H39)</f>
        <v>70369</v>
      </c>
      <c r="C39" s="944" t="s">
        <v>221</v>
      </c>
      <c r="D39" s="944">
        <v>46863</v>
      </c>
      <c r="E39" s="944">
        <v>17619</v>
      </c>
      <c r="F39" s="944">
        <v>5887</v>
      </c>
      <c r="G39" s="944" t="s">
        <v>221</v>
      </c>
      <c r="H39" s="944" t="s">
        <v>221</v>
      </c>
      <c r="I39" s="29" t="s">
        <v>76</v>
      </c>
    </row>
    <row r="40" spans="1:9" s="687" customFormat="1" ht="12" customHeight="1">
      <c r="A40" s="30" t="s">
        <v>77</v>
      </c>
      <c r="B40" s="624">
        <f t="shared" ref="B40:B45" si="6">SUM(C40:H40)</f>
        <v>166089</v>
      </c>
      <c r="C40" s="944" t="s">
        <v>221</v>
      </c>
      <c r="D40" s="944">
        <v>132558</v>
      </c>
      <c r="E40" s="944">
        <v>22839</v>
      </c>
      <c r="F40" s="944">
        <v>10692</v>
      </c>
      <c r="G40" s="944" t="s">
        <v>221</v>
      </c>
      <c r="H40" s="944" t="s">
        <v>221</v>
      </c>
      <c r="I40" s="27" t="s">
        <v>78</v>
      </c>
    </row>
    <row r="41" spans="1:9" ht="12" customHeight="1">
      <c r="A41" s="30" t="s">
        <v>79</v>
      </c>
      <c r="B41" s="624">
        <f>SUM(C41:H41)</f>
        <v>3629284</v>
      </c>
      <c r="C41" s="944" t="s">
        <v>221</v>
      </c>
      <c r="D41" s="944">
        <v>2517093</v>
      </c>
      <c r="E41" s="944">
        <v>997994</v>
      </c>
      <c r="F41" s="944">
        <v>1213</v>
      </c>
      <c r="G41" s="944">
        <v>15964</v>
      </c>
      <c r="H41" s="944">
        <v>97020</v>
      </c>
      <c r="I41" s="27" t="s">
        <v>80</v>
      </c>
    </row>
    <row r="42" spans="1:9" ht="12" customHeight="1">
      <c r="A42" s="30" t="s">
        <v>81</v>
      </c>
      <c r="B42" s="624">
        <f t="shared" si="6"/>
        <v>209987</v>
      </c>
      <c r="C42" s="944" t="s">
        <v>221</v>
      </c>
      <c r="D42" s="944">
        <v>106057</v>
      </c>
      <c r="E42" s="944">
        <v>101128</v>
      </c>
      <c r="F42" s="944">
        <v>2666</v>
      </c>
      <c r="G42" s="944" t="s">
        <v>221</v>
      </c>
      <c r="H42" s="944">
        <v>136</v>
      </c>
      <c r="I42" s="27" t="s">
        <v>82</v>
      </c>
    </row>
    <row r="43" spans="1:9" ht="12" customHeight="1">
      <c r="A43" s="30" t="s">
        <v>83</v>
      </c>
      <c r="B43" s="624">
        <f t="shared" si="6"/>
        <v>90393</v>
      </c>
      <c r="C43" s="944" t="s">
        <v>221</v>
      </c>
      <c r="D43" s="944">
        <v>59536</v>
      </c>
      <c r="E43" s="944">
        <v>30391</v>
      </c>
      <c r="F43" s="944">
        <v>466</v>
      </c>
      <c r="G43" s="944" t="s">
        <v>221</v>
      </c>
      <c r="H43" s="944" t="s">
        <v>221</v>
      </c>
      <c r="I43" s="29" t="s">
        <v>84</v>
      </c>
    </row>
    <row r="44" spans="1:9" ht="12" customHeight="1">
      <c r="A44" s="30" t="s">
        <v>85</v>
      </c>
      <c r="B44" s="624">
        <f t="shared" si="6"/>
        <v>49597</v>
      </c>
      <c r="C44" s="944" t="s">
        <v>221</v>
      </c>
      <c r="D44" s="944">
        <v>28766</v>
      </c>
      <c r="E44" s="944">
        <v>16642</v>
      </c>
      <c r="F44" s="944">
        <v>4189</v>
      </c>
      <c r="G44" s="944" t="s">
        <v>221</v>
      </c>
      <c r="H44" s="944" t="s">
        <v>221</v>
      </c>
      <c r="I44" s="29" t="s">
        <v>86</v>
      </c>
    </row>
    <row r="45" spans="1:9" ht="12" customHeight="1">
      <c r="A45" s="30" t="s">
        <v>87</v>
      </c>
      <c r="B45" s="624">
        <f t="shared" si="6"/>
        <v>277305</v>
      </c>
      <c r="C45" s="944" t="s">
        <v>221</v>
      </c>
      <c r="D45" s="944">
        <v>106956</v>
      </c>
      <c r="E45" s="944">
        <v>167894</v>
      </c>
      <c r="F45" s="944">
        <v>2455</v>
      </c>
      <c r="G45" s="944" t="s">
        <v>221</v>
      </c>
      <c r="H45" s="944" t="s">
        <v>221</v>
      </c>
      <c r="I45" s="27" t="s">
        <v>88</v>
      </c>
    </row>
    <row r="46" spans="1:9" ht="12" customHeight="1">
      <c r="A46" s="33" t="s">
        <v>89</v>
      </c>
      <c r="B46" s="620">
        <f t="shared" ref="B46:B51" si="7">SUM(C46:H46)</f>
        <v>860586</v>
      </c>
      <c r="C46" s="987">
        <f t="shared" ref="C46:H46" si="8">SUM(C47:C51)</f>
        <v>0</v>
      </c>
      <c r="D46" s="620">
        <f t="shared" si="8"/>
        <v>459850</v>
      </c>
      <c r="E46" s="620">
        <f t="shared" si="8"/>
        <v>351392</v>
      </c>
      <c r="F46" s="620">
        <f t="shared" si="8"/>
        <v>45496</v>
      </c>
      <c r="G46" s="620">
        <f t="shared" si="8"/>
        <v>155</v>
      </c>
      <c r="H46" s="620">
        <f t="shared" si="8"/>
        <v>3693</v>
      </c>
      <c r="I46" s="23" t="s">
        <v>90</v>
      </c>
    </row>
    <row r="47" spans="1:9" s="687" customFormat="1" ht="12" customHeight="1">
      <c r="A47" s="25" t="s">
        <v>91</v>
      </c>
      <c r="B47" s="624">
        <f t="shared" si="7"/>
        <v>89458</v>
      </c>
      <c r="C47" s="944" t="s">
        <v>221</v>
      </c>
      <c r="D47" s="944">
        <v>47139</v>
      </c>
      <c r="E47" s="944">
        <v>37715</v>
      </c>
      <c r="F47" s="944">
        <v>4604</v>
      </c>
      <c r="G47" s="944" t="s">
        <v>221</v>
      </c>
      <c r="H47" s="944" t="s">
        <v>221</v>
      </c>
      <c r="I47" s="27" t="s">
        <v>92</v>
      </c>
    </row>
    <row r="48" spans="1:9" ht="12" customHeight="1">
      <c r="A48" s="30" t="s">
        <v>93</v>
      </c>
      <c r="B48" s="624">
        <f t="shared" si="7"/>
        <v>375247</v>
      </c>
      <c r="C48" s="944" t="s">
        <v>221</v>
      </c>
      <c r="D48" s="944">
        <v>196753</v>
      </c>
      <c r="E48" s="944">
        <v>163788</v>
      </c>
      <c r="F48" s="944">
        <v>14306</v>
      </c>
      <c r="G48" s="944" t="s">
        <v>221</v>
      </c>
      <c r="H48" s="944">
        <v>400</v>
      </c>
      <c r="I48" s="27" t="s">
        <v>94</v>
      </c>
    </row>
    <row r="49" spans="1:9" ht="12" customHeight="1">
      <c r="A49" s="30" t="s">
        <v>95</v>
      </c>
      <c r="B49" s="624">
        <f t="shared" si="7"/>
        <v>12907</v>
      </c>
      <c r="C49" s="944" t="s">
        <v>221</v>
      </c>
      <c r="D49" s="944">
        <v>5490</v>
      </c>
      <c r="E49" s="944">
        <v>6417</v>
      </c>
      <c r="F49" s="944">
        <v>1000</v>
      </c>
      <c r="G49" s="944" t="s">
        <v>221</v>
      </c>
      <c r="H49" s="944" t="s">
        <v>221</v>
      </c>
      <c r="I49" s="27" t="s">
        <v>96</v>
      </c>
    </row>
    <row r="50" spans="1:9" ht="12" customHeight="1">
      <c r="A50" s="30" t="s">
        <v>97</v>
      </c>
      <c r="B50" s="624">
        <f t="shared" si="7"/>
        <v>111536</v>
      </c>
      <c r="C50" s="944" t="s">
        <v>221</v>
      </c>
      <c r="D50" s="944">
        <v>84911</v>
      </c>
      <c r="E50" s="944">
        <v>14520</v>
      </c>
      <c r="F50" s="944">
        <v>9185</v>
      </c>
      <c r="G50" s="944" t="s">
        <v>221</v>
      </c>
      <c r="H50" s="944">
        <v>2920</v>
      </c>
      <c r="I50" s="27" t="s">
        <v>98</v>
      </c>
    </row>
    <row r="51" spans="1:9" ht="12" customHeight="1">
      <c r="A51" s="30" t="s">
        <v>99</v>
      </c>
      <c r="B51" s="624">
        <f t="shared" si="7"/>
        <v>271438</v>
      </c>
      <c r="C51" s="944" t="s">
        <v>221</v>
      </c>
      <c r="D51" s="944">
        <v>125557</v>
      </c>
      <c r="E51" s="944">
        <v>128952</v>
      </c>
      <c r="F51" s="944">
        <v>16401</v>
      </c>
      <c r="G51" s="944">
        <v>155</v>
      </c>
      <c r="H51" s="944">
        <v>373</v>
      </c>
      <c r="I51" s="29" t="s">
        <v>100</v>
      </c>
    </row>
    <row r="52" spans="1:9">
      <c r="A52" s="688"/>
      <c r="B52" s="689"/>
      <c r="C52" s="689"/>
    </row>
    <row r="59" spans="1:9" ht="22.5">
      <c r="A59" s="207" t="s">
        <v>0</v>
      </c>
      <c r="D59" s="222"/>
      <c r="E59" s="222"/>
      <c r="F59" s="222"/>
      <c r="G59" s="222"/>
      <c r="H59" s="222"/>
      <c r="I59" s="208" t="s">
        <v>1</v>
      </c>
    </row>
    <row r="60" spans="1:9">
      <c r="A60" s="209"/>
      <c r="D60" s="683"/>
      <c r="E60" s="683"/>
      <c r="F60" s="683"/>
      <c r="G60" s="683"/>
      <c r="H60" s="683"/>
      <c r="I60" s="209"/>
    </row>
    <row r="61" spans="1:9" ht="25.5" customHeight="1">
      <c r="A61" s="765" t="s">
        <v>680</v>
      </c>
      <c r="B61" s="818"/>
      <c r="C61" s="818"/>
      <c r="D61" s="818"/>
      <c r="E61" s="818"/>
      <c r="F61" s="818"/>
      <c r="G61" s="1099" t="s">
        <v>679</v>
      </c>
      <c r="H61" s="1099"/>
      <c r="I61" s="1099"/>
    </row>
    <row r="62" spans="1:9" ht="18" customHeight="1">
      <c r="A62" s="1101" t="s">
        <v>615</v>
      </c>
      <c r="B62" s="1101"/>
      <c r="C62" s="1101"/>
      <c r="D62" s="1101"/>
      <c r="E62" s="818"/>
      <c r="F62" s="1100" t="s">
        <v>241</v>
      </c>
      <c r="G62" s="1100"/>
      <c r="H62" s="1100"/>
      <c r="I62" s="1100"/>
    </row>
    <row r="63" spans="1:9" ht="6.75" customHeight="1">
      <c r="A63" s="1101"/>
      <c r="B63" s="1101"/>
      <c r="C63" s="1101"/>
      <c r="D63" s="1101"/>
      <c r="E63" s="683"/>
      <c r="F63" s="691"/>
      <c r="G63" s="683"/>
      <c r="H63" s="683"/>
    </row>
    <row r="64" spans="1:9">
      <c r="A64" s="276" t="s">
        <v>869</v>
      </c>
      <c r="B64" s="685" t="s">
        <v>202</v>
      </c>
      <c r="C64" s="685" t="s">
        <v>729</v>
      </c>
      <c r="D64" s="709" t="s">
        <v>591</v>
      </c>
      <c r="E64" s="709" t="s">
        <v>592</v>
      </c>
      <c r="F64" s="709" t="s">
        <v>593</v>
      </c>
      <c r="G64" s="709" t="s">
        <v>594</v>
      </c>
      <c r="H64" s="709" t="s">
        <v>595</v>
      </c>
      <c r="I64" s="914" t="s">
        <v>874</v>
      </c>
    </row>
    <row r="65" spans="1:9">
      <c r="A65" s="32" t="s">
        <v>596</v>
      </c>
      <c r="B65" s="686"/>
      <c r="C65" s="686"/>
      <c r="D65" s="709" t="s">
        <v>597</v>
      </c>
      <c r="E65" s="709" t="s">
        <v>598</v>
      </c>
      <c r="F65" s="709" t="s">
        <v>599</v>
      </c>
      <c r="G65" s="709" t="s">
        <v>600</v>
      </c>
      <c r="H65" s="709" t="s">
        <v>601</v>
      </c>
      <c r="I65" s="61" t="s">
        <v>602</v>
      </c>
    </row>
    <row r="66" spans="1:9">
      <c r="A66" s="31"/>
      <c r="B66" s="74"/>
      <c r="C66" s="61" t="s">
        <v>730</v>
      </c>
      <c r="D66" s="22" t="s">
        <v>616</v>
      </c>
      <c r="E66" s="22" t="s">
        <v>617</v>
      </c>
      <c r="F66" s="22" t="s">
        <v>618</v>
      </c>
      <c r="G66" s="22" t="s">
        <v>606</v>
      </c>
      <c r="H66" s="22" t="s">
        <v>607</v>
      </c>
      <c r="I66" s="31"/>
    </row>
    <row r="67" spans="1:9">
      <c r="A67" s="31"/>
      <c r="B67" s="61" t="s">
        <v>285</v>
      </c>
      <c r="C67" s="79" t="s">
        <v>731</v>
      </c>
      <c r="D67" s="22" t="s">
        <v>608</v>
      </c>
      <c r="E67" s="61" t="s">
        <v>609</v>
      </c>
      <c r="F67" s="22" t="s">
        <v>619</v>
      </c>
      <c r="G67" s="22" t="s">
        <v>611</v>
      </c>
      <c r="H67" s="22" t="s">
        <v>612</v>
      </c>
      <c r="I67" s="31"/>
    </row>
    <row r="68" spans="1:9">
      <c r="A68" s="31"/>
      <c r="B68" s="61"/>
      <c r="C68" s="61"/>
      <c r="D68" s="22" t="s">
        <v>620</v>
      </c>
      <c r="E68" s="22" t="s">
        <v>621</v>
      </c>
      <c r="F68" s="22"/>
      <c r="G68" s="22"/>
      <c r="H68" s="22"/>
      <c r="I68" s="31"/>
    </row>
    <row r="69" spans="1:9" ht="15.75">
      <c r="A69" s="32" t="s">
        <v>101</v>
      </c>
      <c r="B69" s="620">
        <f>SUM(C69:H69)</f>
        <v>2961614</v>
      </c>
      <c r="C69" s="620">
        <f t="shared" ref="C69:H69" si="9">SUM(C70:C85)</f>
        <v>233</v>
      </c>
      <c r="D69" s="620">
        <f t="shared" si="9"/>
        <v>2049654</v>
      </c>
      <c r="E69" s="620">
        <f t="shared" si="9"/>
        <v>667933</v>
      </c>
      <c r="F69" s="620">
        <f t="shared" si="9"/>
        <v>146075</v>
      </c>
      <c r="G69" s="620">
        <f t="shared" si="9"/>
        <v>20446</v>
      </c>
      <c r="H69" s="620">
        <f t="shared" si="9"/>
        <v>77273</v>
      </c>
      <c r="I69" s="56" t="s">
        <v>102</v>
      </c>
    </row>
    <row r="70" spans="1:9">
      <c r="A70" s="761" t="s">
        <v>114</v>
      </c>
      <c r="B70" s="624">
        <f>SUM(C70:H70)</f>
        <v>59808</v>
      </c>
      <c r="C70" s="624" t="s">
        <v>221</v>
      </c>
      <c r="D70" s="624">
        <v>36486</v>
      </c>
      <c r="E70" s="624">
        <v>17202</v>
      </c>
      <c r="F70" s="624">
        <v>6120</v>
      </c>
      <c r="G70" s="624" t="s">
        <v>221</v>
      </c>
      <c r="H70" s="624" t="s">
        <v>221</v>
      </c>
      <c r="I70" s="762" t="s">
        <v>115</v>
      </c>
    </row>
    <row r="71" spans="1:9">
      <c r="A71" s="761" t="s">
        <v>110</v>
      </c>
      <c r="B71" s="624">
        <f t="shared" ref="B71:B85" si="10">SUM(C71:H71)</f>
        <v>87089</v>
      </c>
      <c r="C71" s="624" t="s">
        <v>221</v>
      </c>
      <c r="D71" s="624">
        <v>66414</v>
      </c>
      <c r="E71" s="624">
        <v>14014</v>
      </c>
      <c r="F71" s="624">
        <v>6661</v>
      </c>
      <c r="G71" s="624" t="s">
        <v>221</v>
      </c>
      <c r="H71" s="624" t="s">
        <v>221</v>
      </c>
      <c r="I71" s="762" t="s">
        <v>111</v>
      </c>
    </row>
    <row r="72" spans="1:9">
      <c r="A72" s="761" t="s">
        <v>222</v>
      </c>
      <c r="B72" s="624">
        <f t="shared" si="10"/>
        <v>45956</v>
      </c>
      <c r="C72" s="624" t="s">
        <v>221</v>
      </c>
      <c r="D72" s="624">
        <v>32792</v>
      </c>
      <c r="E72" s="624">
        <v>11584</v>
      </c>
      <c r="F72" s="624">
        <v>1580</v>
      </c>
      <c r="G72" s="624" t="s">
        <v>221</v>
      </c>
      <c r="H72" s="624" t="s">
        <v>221</v>
      </c>
      <c r="I72" s="762" t="s">
        <v>223</v>
      </c>
    </row>
    <row r="73" spans="1:9">
      <c r="A73" s="761" t="s">
        <v>118</v>
      </c>
      <c r="B73" s="624">
        <f t="shared" si="10"/>
        <v>63427</v>
      </c>
      <c r="C73" s="624" t="s">
        <v>221</v>
      </c>
      <c r="D73" s="624">
        <v>38880</v>
      </c>
      <c r="E73" s="624">
        <v>18776</v>
      </c>
      <c r="F73" s="624">
        <v>5771</v>
      </c>
      <c r="G73" s="624" t="s">
        <v>221</v>
      </c>
      <c r="H73" s="624" t="s">
        <v>221</v>
      </c>
      <c r="I73" s="762" t="s">
        <v>119</v>
      </c>
    </row>
    <row r="74" spans="1:9">
      <c r="A74" s="761" t="s">
        <v>103</v>
      </c>
      <c r="B74" s="624">
        <f t="shared" si="10"/>
        <v>56154</v>
      </c>
      <c r="C74" s="624" t="s">
        <v>221</v>
      </c>
      <c r="D74" s="624">
        <v>35758</v>
      </c>
      <c r="E74" s="624">
        <v>14711</v>
      </c>
      <c r="F74" s="624">
        <v>5685</v>
      </c>
      <c r="G74" s="624" t="s">
        <v>221</v>
      </c>
      <c r="H74" s="624" t="s">
        <v>221</v>
      </c>
      <c r="I74" s="762" t="s">
        <v>104</v>
      </c>
    </row>
    <row r="75" spans="1:9">
      <c r="A75" s="761" t="s">
        <v>105</v>
      </c>
      <c r="B75" s="624">
        <f t="shared" si="10"/>
        <v>56238</v>
      </c>
      <c r="C75" s="624" t="s">
        <v>221</v>
      </c>
      <c r="D75" s="624">
        <v>32167</v>
      </c>
      <c r="E75" s="624">
        <v>16543</v>
      </c>
      <c r="F75" s="624">
        <v>7528</v>
      </c>
      <c r="G75" s="624" t="s">
        <v>221</v>
      </c>
      <c r="H75" s="624" t="s">
        <v>221</v>
      </c>
      <c r="I75" s="762" t="s">
        <v>106</v>
      </c>
    </row>
    <row r="76" spans="1:9" ht="15">
      <c r="A76" s="761" t="s">
        <v>107</v>
      </c>
      <c r="B76" s="624">
        <f t="shared" si="10"/>
        <v>2075994</v>
      </c>
      <c r="C76" s="624" t="s">
        <v>221</v>
      </c>
      <c r="D76" s="624">
        <v>1502725</v>
      </c>
      <c r="E76" s="624">
        <v>409067</v>
      </c>
      <c r="F76" s="624">
        <v>68168</v>
      </c>
      <c r="G76" s="944">
        <v>20226</v>
      </c>
      <c r="H76" s="944">
        <v>75808</v>
      </c>
      <c r="I76" s="763" t="s">
        <v>108</v>
      </c>
    </row>
    <row r="77" spans="1:9">
      <c r="A77" s="761" t="s">
        <v>121</v>
      </c>
      <c r="B77" s="624">
        <f t="shared" si="10"/>
        <v>129489</v>
      </c>
      <c r="C77" s="624" t="s">
        <v>221</v>
      </c>
      <c r="D77" s="624">
        <v>74380</v>
      </c>
      <c r="E77" s="624">
        <v>39580</v>
      </c>
      <c r="F77" s="624">
        <v>15494</v>
      </c>
      <c r="G77" s="624" t="s">
        <v>221</v>
      </c>
      <c r="H77" s="944">
        <v>35</v>
      </c>
      <c r="I77" s="762" t="s">
        <v>122</v>
      </c>
    </row>
    <row r="78" spans="1:9">
      <c r="A78" s="761" t="s">
        <v>112</v>
      </c>
      <c r="B78" s="624">
        <f t="shared" si="10"/>
        <v>26198</v>
      </c>
      <c r="C78" s="624" t="s">
        <v>221</v>
      </c>
      <c r="D78" s="624">
        <v>15638</v>
      </c>
      <c r="E78" s="624">
        <v>10511</v>
      </c>
      <c r="F78" s="624">
        <v>49</v>
      </c>
      <c r="G78" s="624" t="s">
        <v>221</v>
      </c>
      <c r="H78" s="624" t="s">
        <v>221</v>
      </c>
      <c r="I78" s="762" t="s">
        <v>113</v>
      </c>
    </row>
    <row r="79" spans="1:9">
      <c r="A79" s="761" t="s">
        <v>123</v>
      </c>
      <c r="B79" s="624">
        <f t="shared" si="10"/>
        <v>16753</v>
      </c>
      <c r="C79" s="624" t="s">
        <v>221</v>
      </c>
      <c r="D79" s="624">
        <v>11762</v>
      </c>
      <c r="E79" s="624">
        <v>4691</v>
      </c>
      <c r="F79" s="624">
        <v>300</v>
      </c>
      <c r="G79" s="624" t="s">
        <v>221</v>
      </c>
      <c r="H79" s="624" t="s">
        <v>221</v>
      </c>
      <c r="I79" s="762" t="s">
        <v>124</v>
      </c>
    </row>
    <row r="80" spans="1:9">
      <c r="A80" s="761" t="s">
        <v>125</v>
      </c>
      <c r="B80" s="624">
        <f t="shared" si="10"/>
        <v>70859</v>
      </c>
      <c r="C80" s="624" t="s">
        <v>221</v>
      </c>
      <c r="D80" s="624">
        <v>37108</v>
      </c>
      <c r="E80" s="624">
        <v>24692</v>
      </c>
      <c r="F80" s="624">
        <v>9059</v>
      </c>
      <c r="G80" s="624" t="s">
        <v>221</v>
      </c>
      <c r="H80" s="624" t="s">
        <v>221</v>
      </c>
      <c r="I80" s="762" t="s">
        <v>126</v>
      </c>
    </row>
    <row r="81" spans="1:9">
      <c r="A81" s="761" t="s">
        <v>800</v>
      </c>
      <c r="B81" s="624">
        <f t="shared" si="10"/>
        <v>90589</v>
      </c>
      <c r="C81" s="624" t="s">
        <v>221</v>
      </c>
      <c r="D81" s="624">
        <v>50924</v>
      </c>
      <c r="E81" s="624">
        <v>34516</v>
      </c>
      <c r="F81" s="624">
        <v>5149</v>
      </c>
      <c r="G81" s="624" t="s">
        <v>221</v>
      </c>
      <c r="H81" s="624" t="s">
        <v>221</v>
      </c>
      <c r="I81" s="762" t="s">
        <v>120</v>
      </c>
    </row>
    <row r="82" spans="1:9">
      <c r="A82" s="761" t="s">
        <v>127</v>
      </c>
      <c r="B82" s="624">
        <f t="shared" si="10"/>
        <v>15547</v>
      </c>
      <c r="C82" s="624" t="s">
        <v>221</v>
      </c>
      <c r="D82" s="624">
        <v>9906</v>
      </c>
      <c r="E82" s="624">
        <v>4587</v>
      </c>
      <c r="F82" s="624">
        <v>1054</v>
      </c>
      <c r="G82" s="624" t="s">
        <v>221</v>
      </c>
      <c r="H82" s="624" t="s">
        <v>221</v>
      </c>
      <c r="I82" s="762" t="s">
        <v>128</v>
      </c>
    </row>
    <row r="83" spans="1:9">
      <c r="A83" s="761" t="s">
        <v>129</v>
      </c>
      <c r="B83" s="624">
        <f t="shared" si="10"/>
        <v>85539</v>
      </c>
      <c r="C83" s="624">
        <v>233</v>
      </c>
      <c r="D83" s="624">
        <v>54063</v>
      </c>
      <c r="E83" s="624">
        <v>24221</v>
      </c>
      <c r="F83" s="624">
        <v>5372</v>
      </c>
      <c r="G83" s="944">
        <v>220</v>
      </c>
      <c r="H83" s="944">
        <v>1430</v>
      </c>
      <c r="I83" s="762" t="s">
        <v>130</v>
      </c>
    </row>
    <row r="84" spans="1:9">
      <c r="A84" s="761" t="s">
        <v>131</v>
      </c>
      <c r="B84" s="624">
        <f t="shared" si="10"/>
        <v>34103</v>
      </c>
      <c r="C84" s="624" t="s">
        <v>221</v>
      </c>
      <c r="D84" s="624">
        <v>26130</v>
      </c>
      <c r="E84" s="624">
        <v>7973</v>
      </c>
      <c r="F84" s="624" t="s">
        <v>221</v>
      </c>
      <c r="G84" s="624" t="s">
        <v>221</v>
      </c>
      <c r="H84" s="624" t="s">
        <v>221</v>
      </c>
      <c r="I84" s="762" t="s">
        <v>132</v>
      </c>
    </row>
    <row r="85" spans="1:9">
      <c r="A85" s="761" t="s">
        <v>116</v>
      </c>
      <c r="B85" s="624">
        <f t="shared" si="10"/>
        <v>47871</v>
      </c>
      <c r="C85" s="624" t="s">
        <v>221</v>
      </c>
      <c r="D85" s="624">
        <v>24521</v>
      </c>
      <c r="E85" s="624">
        <v>15265</v>
      </c>
      <c r="F85" s="624">
        <v>8085</v>
      </c>
      <c r="G85" s="624" t="s">
        <v>221</v>
      </c>
      <c r="H85" s="624" t="s">
        <v>221</v>
      </c>
      <c r="I85" s="762" t="s">
        <v>117</v>
      </c>
    </row>
    <row r="86" spans="1:9" ht="14.25">
      <c r="A86" s="33" t="s">
        <v>133</v>
      </c>
      <c r="B86" s="620">
        <f>SUM(C86:H86)</f>
        <v>1428117</v>
      </c>
      <c r="C86" s="987">
        <f t="shared" ref="C86:H86" si="11">SUM(C87:C94)</f>
        <v>0</v>
      </c>
      <c r="D86" s="620">
        <f t="shared" si="11"/>
        <v>997380</v>
      </c>
      <c r="E86" s="620">
        <f t="shared" si="11"/>
        <v>364876</v>
      </c>
      <c r="F86" s="620">
        <f t="shared" si="11"/>
        <v>60525</v>
      </c>
      <c r="G86" s="620">
        <f t="shared" si="11"/>
        <v>4566</v>
      </c>
      <c r="H86" s="620">
        <f t="shared" si="11"/>
        <v>770</v>
      </c>
      <c r="I86" s="59" t="s">
        <v>134</v>
      </c>
    </row>
    <row r="87" spans="1:9">
      <c r="A87" s="159" t="s">
        <v>135</v>
      </c>
      <c r="B87" s="624">
        <f t="shared" ref="B87:B94" si="12">SUM(C87:H87)</f>
        <v>31690</v>
      </c>
      <c r="C87" s="624" t="s">
        <v>221</v>
      </c>
      <c r="D87" s="944">
        <v>13162</v>
      </c>
      <c r="E87" s="944">
        <v>12795</v>
      </c>
      <c r="F87" s="944">
        <v>5733</v>
      </c>
      <c r="G87" s="944" t="s">
        <v>221</v>
      </c>
      <c r="H87" s="944" t="s">
        <v>221</v>
      </c>
      <c r="I87" s="57" t="s">
        <v>136</v>
      </c>
    </row>
    <row r="88" spans="1:9">
      <c r="A88" s="159" t="s">
        <v>137</v>
      </c>
      <c r="B88" s="624">
        <f t="shared" si="12"/>
        <v>34293</v>
      </c>
      <c r="C88" s="624" t="s">
        <v>221</v>
      </c>
      <c r="D88" s="944">
        <v>26614</v>
      </c>
      <c r="E88" s="944">
        <v>7505</v>
      </c>
      <c r="F88" s="944">
        <v>174</v>
      </c>
      <c r="G88" s="944" t="s">
        <v>221</v>
      </c>
      <c r="H88" s="944" t="s">
        <v>221</v>
      </c>
      <c r="I88" s="57" t="s">
        <v>138</v>
      </c>
    </row>
    <row r="89" spans="1:9">
      <c r="A89" s="159" t="s">
        <v>139</v>
      </c>
      <c r="B89" s="624">
        <f t="shared" si="12"/>
        <v>85602</v>
      </c>
      <c r="C89" s="624" t="s">
        <v>221</v>
      </c>
      <c r="D89" s="944">
        <v>62250</v>
      </c>
      <c r="E89" s="944">
        <v>19820</v>
      </c>
      <c r="F89" s="944">
        <v>3532</v>
      </c>
      <c r="G89" s="944" t="s">
        <v>221</v>
      </c>
      <c r="H89" s="944" t="s">
        <v>221</v>
      </c>
      <c r="I89" s="57" t="s">
        <v>140</v>
      </c>
    </row>
    <row r="90" spans="1:9">
      <c r="A90" s="159" t="s">
        <v>141</v>
      </c>
      <c r="B90" s="624">
        <f t="shared" si="12"/>
        <v>65470</v>
      </c>
      <c r="C90" s="624" t="s">
        <v>221</v>
      </c>
      <c r="D90" s="944">
        <v>55028</v>
      </c>
      <c r="E90" s="944">
        <v>10442</v>
      </c>
      <c r="F90" s="944" t="s">
        <v>221</v>
      </c>
      <c r="G90" s="944" t="s">
        <v>221</v>
      </c>
      <c r="H90" s="944" t="s">
        <v>221</v>
      </c>
      <c r="I90" s="57" t="s">
        <v>142</v>
      </c>
    </row>
    <row r="91" spans="1:9">
      <c r="A91" s="159" t="s">
        <v>143</v>
      </c>
      <c r="B91" s="624">
        <f t="shared" si="12"/>
        <v>1006071</v>
      </c>
      <c r="C91" s="624" t="s">
        <v>221</v>
      </c>
      <c r="D91" s="944">
        <v>721484</v>
      </c>
      <c r="E91" s="944">
        <v>250531</v>
      </c>
      <c r="F91" s="944">
        <v>28726</v>
      </c>
      <c r="G91" s="944">
        <v>4566</v>
      </c>
      <c r="H91" s="944">
        <v>764</v>
      </c>
      <c r="I91" s="57" t="s">
        <v>144</v>
      </c>
    </row>
    <row r="92" spans="1:9">
      <c r="A92" s="159" t="s">
        <v>145</v>
      </c>
      <c r="B92" s="624">
        <f t="shared" si="12"/>
        <v>42276</v>
      </c>
      <c r="C92" s="624" t="s">
        <v>221</v>
      </c>
      <c r="D92" s="944">
        <v>24277</v>
      </c>
      <c r="E92" s="944">
        <v>16182</v>
      </c>
      <c r="F92" s="944">
        <v>1817</v>
      </c>
      <c r="G92" s="944" t="s">
        <v>221</v>
      </c>
      <c r="H92" s="944" t="s">
        <v>221</v>
      </c>
      <c r="I92" s="57" t="s">
        <v>146</v>
      </c>
    </row>
    <row r="93" spans="1:9">
      <c r="A93" s="159" t="s">
        <v>147</v>
      </c>
      <c r="B93" s="624">
        <f t="shared" si="12"/>
        <v>130124</v>
      </c>
      <c r="C93" s="624" t="s">
        <v>221</v>
      </c>
      <c r="D93" s="944">
        <v>77567</v>
      </c>
      <c r="E93" s="944">
        <v>34636</v>
      </c>
      <c r="F93" s="944">
        <v>17915</v>
      </c>
      <c r="G93" s="944" t="s">
        <v>221</v>
      </c>
      <c r="H93" s="944">
        <v>6</v>
      </c>
      <c r="I93" s="57" t="s">
        <v>817</v>
      </c>
    </row>
    <row r="94" spans="1:9">
      <c r="A94" s="159" t="s">
        <v>148</v>
      </c>
      <c r="B94" s="624">
        <f t="shared" si="12"/>
        <v>32591</v>
      </c>
      <c r="C94" s="624" t="s">
        <v>221</v>
      </c>
      <c r="D94" s="944">
        <v>16998</v>
      </c>
      <c r="E94" s="944">
        <v>12965</v>
      </c>
      <c r="F94" s="944">
        <v>2628</v>
      </c>
      <c r="G94" s="944" t="s">
        <v>221</v>
      </c>
      <c r="H94" s="944" t="s">
        <v>221</v>
      </c>
      <c r="I94" s="57" t="s">
        <v>149</v>
      </c>
    </row>
    <row r="95" spans="1:9" ht="15.75">
      <c r="A95" s="33" t="s">
        <v>150</v>
      </c>
      <c r="B95" s="620">
        <f t="shared" ref="B95:B101" si="13">SUM(C95:H95)</f>
        <v>418494</v>
      </c>
      <c r="C95" s="987">
        <f t="shared" ref="C95:H95" si="14">SUM(C96:C100)</f>
        <v>0</v>
      </c>
      <c r="D95" s="620">
        <f t="shared" si="14"/>
        <v>220748</v>
      </c>
      <c r="E95" s="620">
        <f t="shared" si="14"/>
        <v>164322</v>
      </c>
      <c r="F95" s="620">
        <f t="shared" si="14"/>
        <v>31904</v>
      </c>
      <c r="G95" s="987">
        <f t="shared" si="14"/>
        <v>0</v>
      </c>
      <c r="H95" s="620">
        <f t="shared" si="14"/>
        <v>1520</v>
      </c>
      <c r="I95" s="56" t="s">
        <v>151</v>
      </c>
    </row>
    <row r="96" spans="1:9">
      <c r="A96" s="159" t="s">
        <v>152</v>
      </c>
      <c r="B96" s="624">
        <f t="shared" si="13"/>
        <v>177857</v>
      </c>
      <c r="C96" s="624" t="s">
        <v>221</v>
      </c>
      <c r="D96" s="944">
        <v>119764</v>
      </c>
      <c r="E96" s="944">
        <v>36913</v>
      </c>
      <c r="F96" s="944">
        <v>19660</v>
      </c>
      <c r="G96" s="624" t="s">
        <v>221</v>
      </c>
      <c r="H96" s="944">
        <v>1520</v>
      </c>
      <c r="I96" s="57" t="s">
        <v>153</v>
      </c>
    </row>
    <row r="97" spans="1:9">
      <c r="A97" s="159" t="s">
        <v>154</v>
      </c>
      <c r="B97" s="624">
        <f t="shared" si="13"/>
        <v>47328</v>
      </c>
      <c r="C97" s="624" t="s">
        <v>221</v>
      </c>
      <c r="D97" s="944">
        <v>26765</v>
      </c>
      <c r="E97" s="944">
        <v>18706</v>
      </c>
      <c r="F97" s="944">
        <v>1857</v>
      </c>
      <c r="G97" s="624" t="s">
        <v>221</v>
      </c>
      <c r="H97" s="944" t="s">
        <v>221</v>
      </c>
      <c r="I97" s="57" t="s">
        <v>155</v>
      </c>
    </row>
    <row r="98" spans="1:9">
      <c r="A98" s="159" t="s">
        <v>156</v>
      </c>
      <c r="B98" s="624">
        <f t="shared" si="13"/>
        <v>118077</v>
      </c>
      <c r="C98" s="624" t="s">
        <v>221</v>
      </c>
      <c r="D98" s="944">
        <v>55636</v>
      </c>
      <c r="E98" s="944">
        <v>56684</v>
      </c>
      <c r="F98" s="944">
        <v>5757</v>
      </c>
      <c r="G98" s="624" t="s">
        <v>221</v>
      </c>
      <c r="H98" s="944" t="s">
        <v>221</v>
      </c>
      <c r="I98" s="57" t="s">
        <v>157</v>
      </c>
    </row>
    <row r="99" spans="1:9">
      <c r="A99" s="159" t="s">
        <v>158</v>
      </c>
      <c r="B99" s="624">
        <f t="shared" si="13"/>
        <v>52816</v>
      </c>
      <c r="C99" s="624" t="s">
        <v>221</v>
      </c>
      <c r="D99" s="944">
        <v>7606</v>
      </c>
      <c r="E99" s="944">
        <v>40580</v>
      </c>
      <c r="F99" s="944">
        <v>4630</v>
      </c>
      <c r="G99" s="624" t="s">
        <v>221</v>
      </c>
      <c r="H99" s="944" t="s">
        <v>221</v>
      </c>
      <c r="I99" s="57" t="s">
        <v>159</v>
      </c>
    </row>
    <row r="100" spans="1:9">
      <c r="A100" s="159" t="s">
        <v>160</v>
      </c>
      <c r="B100" s="624">
        <f t="shared" si="13"/>
        <v>22416</v>
      </c>
      <c r="C100" s="624" t="s">
        <v>221</v>
      </c>
      <c r="D100" s="944">
        <v>10977</v>
      </c>
      <c r="E100" s="944">
        <v>11439</v>
      </c>
      <c r="F100" s="944" t="s">
        <v>221</v>
      </c>
      <c r="G100" s="624" t="s">
        <v>221</v>
      </c>
      <c r="H100" s="944" t="s">
        <v>221</v>
      </c>
      <c r="I100" s="57" t="s">
        <v>161</v>
      </c>
    </row>
    <row r="101" spans="1:9" ht="14.25">
      <c r="A101" s="33" t="s">
        <v>162</v>
      </c>
      <c r="B101" s="620">
        <f t="shared" si="13"/>
        <v>829042</v>
      </c>
      <c r="C101" s="620">
        <f t="shared" ref="C101:H101" si="15">SUM(C102:C107)</f>
        <v>22</v>
      </c>
      <c r="D101" s="620">
        <f t="shared" si="15"/>
        <v>458862</v>
      </c>
      <c r="E101" s="620">
        <f t="shared" si="15"/>
        <v>330725</v>
      </c>
      <c r="F101" s="620">
        <f t="shared" si="15"/>
        <v>36911</v>
      </c>
      <c r="G101" s="620">
        <f t="shared" si="15"/>
        <v>100</v>
      </c>
      <c r="H101" s="620">
        <f t="shared" si="15"/>
        <v>2422</v>
      </c>
      <c r="I101" s="59" t="s">
        <v>163</v>
      </c>
    </row>
    <row r="102" spans="1:9">
      <c r="A102" s="159" t="s">
        <v>164</v>
      </c>
      <c r="B102" s="624">
        <f t="shared" ref="B102:B107" si="16">SUM(C102:H102)</f>
        <v>215850</v>
      </c>
      <c r="C102" s="624">
        <v>22</v>
      </c>
      <c r="D102" s="624">
        <v>156951</v>
      </c>
      <c r="E102" s="624">
        <v>52681</v>
      </c>
      <c r="F102" s="624">
        <v>3780</v>
      </c>
      <c r="G102" s="624">
        <v>100</v>
      </c>
      <c r="H102" s="944">
        <v>2316</v>
      </c>
      <c r="I102" s="57" t="s">
        <v>165</v>
      </c>
    </row>
    <row r="103" spans="1:9">
      <c r="A103" s="159" t="s">
        <v>166</v>
      </c>
      <c r="B103" s="624">
        <f t="shared" si="16"/>
        <v>116509</v>
      </c>
      <c r="C103" s="624" t="s">
        <v>221</v>
      </c>
      <c r="D103" s="624">
        <v>66651</v>
      </c>
      <c r="E103" s="624">
        <v>38803</v>
      </c>
      <c r="F103" s="624">
        <v>11055</v>
      </c>
      <c r="G103" s="624" t="s">
        <v>221</v>
      </c>
      <c r="H103" s="944" t="s">
        <v>221</v>
      </c>
      <c r="I103" s="57" t="s">
        <v>167</v>
      </c>
    </row>
    <row r="104" spans="1:9">
      <c r="A104" s="159" t="s">
        <v>168</v>
      </c>
      <c r="B104" s="624">
        <f t="shared" si="16"/>
        <v>37897</v>
      </c>
      <c r="C104" s="624" t="s">
        <v>221</v>
      </c>
      <c r="D104" s="624">
        <v>16926</v>
      </c>
      <c r="E104" s="624">
        <v>16982</v>
      </c>
      <c r="F104" s="624">
        <v>3975</v>
      </c>
      <c r="G104" s="624" t="s">
        <v>221</v>
      </c>
      <c r="H104" s="944">
        <v>14</v>
      </c>
      <c r="I104" s="57" t="s">
        <v>169</v>
      </c>
    </row>
    <row r="105" spans="1:9">
      <c r="A105" s="159" t="s">
        <v>170</v>
      </c>
      <c r="B105" s="624">
        <f t="shared" si="16"/>
        <v>295772</v>
      </c>
      <c r="C105" s="624" t="s">
        <v>221</v>
      </c>
      <c r="D105" s="624">
        <v>103042</v>
      </c>
      <c r="E105" s="624">
        <v>180469</v>
      </c>
      <c r="F105" s="624">
        <v>12261</v>
      </c>
      <c r="G105" s="624" t="s">
        <v>221</v>
      </c>
      <c r="H105" s="944" t="s">
        <v>221</v>
      </c>
      <c r="I105" s="57" t="s">
        <v>171</v>
      </c>
    </row>
    <row r="106" spans="1:9">
      <c r="A106" s="159" t="s">
        <v>172</v>
      </c>
      <c r="B106" s="624">
        <f t="shared" si="16"/>
        <v>36587</v>
      </c>
      <c r="C106" s="624" t="s">
        <v>221</v>
      </c>
      <c r="D106" s="624">
        <v>21299</v>
      </c>
      <c r="E106" s="624">
        <v>12889</v>
      </c>
      <c r="F106" s="624">
        <v>2399</v>
      </c>
      <c r="G106" s="624" t="s">
        <v>221</v>
      </c>
      <c r="H106" s="944" t="s">
        <v>221</v>
      </c>
      <c r="I106" s="57" t="s">
        <v>173</v>
      </c>
    </row>
    <row r="107" spans="1:9">
      <c r="A107" s="159" t="s">
        <v>174</v>
      </c>
      <c r="B107" s="624">
        <f t="shared" si="16"/>
        <v>126427</v>
      </c>
      <c r="C107" s="624" t="s">
        <v>221</v>
      </c>
      <c r="D107" s="624">
        <v>93993</v>
      </c>
      <c r="E107" s="624">
        <v>28901</v>
      </c>
      <c r="F107" s="624">
        <v>3441</v>
      </c>
      <c r="G107" s="624" t="s">
        <v>221</v>
      </c>
      <c r="H107" s="944">
        <v>92</v>
      </c>
      <c r="I107" s="57" t="s">
        <v>175</v>
      </c>
    </row>
    <row r="108" spans="1:9" ht="14.25">
      <c r="A108" s="21" t="s">
        <v>176</v>
      </c>
      <c r="B108" s="620">
        <f t="shared" ref="B108:B119" si="17">SUM(C108:H108)</f>
        <v>175876</v>
      </c>
      <c r="C108" s="987">
        <f t="shared" ref="C108:H108" si="18">SUM(C109:C112)</f>
        <v>0</v>
      </c>
      <c r="D108" s="620">
        <f t="shared" si="18"/>
        <v>114088</v>
      </c>
      <c r="E108" s="620">
        <f t="shared" si="18"/>
        <v>42812</v>
      </c>
      <c r="F108" s="620">
        <f t="shared" si="18"/>
        <v>18976</v>
      </c>
      <c r="G108" s="987">
        <f t="shared" si="18"/>
        <v>0</v>
      </c>
      <c r="H108" s="987">
        <f t="shared" si="18"/>
        <v>0</v>
      </c>
      <c r="I108" s="59" t="s">
        <v>177</v>
      </c>
    </row>
    <row r="109" spans="1:9">
      <c r="A109" s="159" t="s">
        <v>178</v>
      </c>
      <c r="B109" s="624">
        <f t="shared" si="17"/>
        <v>10180</v>
      </c>
      <c r="C109" s="624" t="s">
        <v>221</v>
      </c>
      <c r="D109" s="624">
        <v>5039</v>
      </c>
      <c r="E109" s="624">
        <v>5141</v>
      </c>
      <c r="F109" s="624" t="s">
        <v>221</v>
      </c>
      <c r="G109" s="624" t="s">
        <v>221</v>
      </c>
      <c r="H109" s="624" t="s">
        <v>221</v>
      </c>
      <c r="I109" s="57" t="s">
        <v>179</v>
      </c>
    </row>
    <row r="110" spans="1:9">
      <c r="A110" s="159" t="s">
        <v>180</v>
      </c>
      <c r="B110" s="624">
        <f t="shared" si="17"/>
        <v>72355</v>
      </c>
      <c r="C110" s="624" t="s">
        <v>221</v>
      </c>
      <c r="D110" s="624">
        <v>42893</v>
      </c>
      <c r="E110" s="624">
        <v>20629</v>
      </c>
      <c r="F110" s="624">
        <v>8833</v>
      </c>
      <c r="G110" s="624" t="s">
        <v>221</v>
      </c>
      <c r="H110" s="624" t="s">
        <v>221</v>
      </c>
      <c r="I110" s="57" t="s">
        <v>181</v>
      </c>
    </row>
    <row r="111" spans="1:9">
      <c r="A111" s="159" t="s">
        <v>182</v>
      </c>
      <c r="B111" s="624">
        <f t="shared" si="17"/>
        <v>24133</v>
      </c>
      <c r="C111" s="624" t="s">
        <v>221</v>
      </c>
      <c r="D111" s="624">
        <v>24088</v>
      </c>
      <c r="E111" s="624">
        <v>45</v>
      </c>
      <c r="F111" s="624" t="s">
        <v>221</v>
      </c>
      <c r="G111" s="624" t="s">
        <v>221</v>
      </c>
      <c r="H111" s="624" t="s">
        <v>221</v>
      </c>
      <c r="I111" s="57" t="s">
        <v>183</v>
      </c>
    </row>
    <row r="112" spans="1:9">
      <c r="A112" s="159" t="s">
        <v>184</v>
      </c>
      <c r="B112" s="624">
        <f t="shared" si="17"/>
        <v>69208</v>
      </c>
      <c r="C112" s="624" t="s">
        <v>221</v>
      </c>
      <c r="D112" s="624">
        <v>42068</v>
      </c>
      <c r="E112" s="624">
        <v>16997</v>
      </c>
      <c r="F112" s="624">
        <v>10143</v>
      </c>
      <c r="G112" s="624" t="s">
        <v>221</v>
      </c>
      <c r="H112" s="624" t="s">
        <v>221</v>
      </c>
      <c r="I112" s="57" t="s">
        <v>185</v>
      </c>
    </row>
    <row r="113" spans="1:9" ht="14.25">
      <c r="A113" s="32" t="s">
        <v>186</v>
      </c>
      <c r="B113" s="620">
        <f t="shared" si="17"/>
        <v>312102</v>
      </c>
      <c r="C113" s="987">
        <f t="shared" ref="C113:H113" si="19">SUM(C114:C116)</f>
        <v>0</v>
      </c>
      <c r="D113" s="620">
        <f t="shared" si="19"/>
        <v>111578</v>
      </c>
      <c r="E113" s="620">
        <f t="shared" si="19"/>
        <v>165659</v>
      </c>
      <c r="F113" s="620">
        <f t="shared" si="19"/>
        <v>34055</v>
      </c>
      <c r="G113" s="620">
        <f t="shared" si="19"/>
        <v>213</v>
      </c>
      <c r="H113" s="620">
        <f t="shared" si="19"/>
        <v>597</v>
      </c>
      <c r="I113" s="59" t="s">
        <v>187</v>
      </c>
    </row>
    <row r="114" spans="1:9">
      <c r="A114" s="159" t="s">
        <v>188</v>
      </c>
      <c r="B114" s="624">
        <f t="shared" si="17"/>
        <v>34363</v>
      </c>
      <c r="C114" s="624" t="s">
        <v>221</v>
      </c>
      <c r="D114" s="624">
        <v>18940</v>
      </c>
      <c r="E114" s="624">
        <v>8197</v>
      </c>
      <c r="F114" s="624">
        <v>7224</v>
      </c>
      <c r="G114" s="624" t="s">
        <v>221</v>
      </c>
      <c r="H114" s="944">
        <v>2</v>
      </c>
      <c r="I114" s="57" t="s">
        <v>189</v>
      </c>
    </row>
    <row r="115" spans="1:9">
      <c r="A115" s="159" t="s">
        <v>190</v>
      </c>
      <c r="B115" s="624">
        <f t="shared" si="17"/>
        <v>43168</v>
      </c>
      <c r="C115" s="624" t="s">
        <v>221</v>
      </c>
      <c r="D115" s="624">
        <v>23408</v>
      </c>
      <c r="E115" s="624">
        <v>9711</v>
      </c>
      <c r="F115" s="624">
        <v>9275</v>
      </c>
      <c r="G115" s="624">
        <v>213</v>
      </c>
      <c r="H115" s="944">
        <v>561</v>
      </c>
      <c r="I115" s="57" t="s">
        <v>191</v>
      </c>
    </row>
    <row r="116" spans="1:9">
      <c r="A116" s="159" t="s">
        <v>818</v>
      </c>
      <c r="B116" s="624">
        <f t="shared" si="17"/>
        <v>234571</v>
      </c>
      <c r="C116" s="624" t="s">
        <v>221</v>
      </c>
      <c r="D116" s="624">
        <v>69230</v>
      </c>
      <c r="E116" s="624">
        <v>147751</v>
      </c>
      <c r="F116" s="624">
        <v>17556</v>
      </c>
      <c r="G116" s="624" t="s">
        <v>221</v>
      </c>
      <c r="H116" s="944">
        <v>34</v>
      </c>
      <c r="I116" s="57" t="s">
        <v>192</v>
      </c>
    </row>
    <row r="117" spans="1:9" ht="14.25">
      <c r="A117" s="21" t="s">
        <v>195</v>
      </c>
      <c r="B117" s="620">
        <f t="shared" si="17"/>
        <v>24968</v>
      </c>
      <c r="C117" s="620" t="str">
        <f t="shared" ref="C117:H117" si="20">C118</f>
        <v>-</v>
      </c>
      <c r="D117" s="624">
        <f t="shared" si="20"/>
        <v>11500</v>
      </c>
      <c r="E117" s="624">
        <f t="shared" si="20"/>
        <v>12296</v>
      </c>
      <c r="F117" s="624">
        <f t="shared" si="20"/>
        <v>1133</v>
      </c>
      <c r="G117" s="624">
        <f t="shared" si="20"/>
        <v>39</v>
      </c>
      <c r="H117" s="620" t="str">
        <f t="shared" si="20"/>
        <v>-</v>
      </c>
      <c r="I117" s="59" t="s">
        <v>196</v>
      </c>
    </row>
    <row r="118" spans="1:9">
      <c r="A118" s="25" t="s">
        <v>199</v>
      </c>
      <c r="B118" s="624">
        <f t="shared" si="17"/>
        <v>24968</v>
      </c>
      <c r="C118" s="624" t="s">
        <v>221</v>
      </c>
      <c r="D118" s="624">
        <v>11500</v>
      </c>
      <c r="E118" s="624">
        <v>12296</v>
      </c>
      <c r="F118" s="624">
        <v>1133</v>
      </c>
      <c r="G118" s="624">
        <v>39</v>
      </c>
      <c r="H118" s="624" t="s">
        <v>221</v>
      </c>
      <c r="I118" s="57" t="s">
        <v>281</v>
      </c>
    </row>
    <row r="119" spans="1:9" ht="15.75">
      <c r="A119" s="21" t="s">
        <v>201</v>
      </c>
      <c r="B119" s="22">
        <f t="shared" si="17"/>
        <v>16310297</v>
      </c>
      <c r="C119" s="22">
        <f t="shared" ref="C119:H119" si="21">SUM(C12,C20,C29,C38,C46,C69,C86,C95,C101,C108,C113,C117)</f>
        <v>309</v>
      </c>
      <c r="D119" s="22">
        <f t="shared" si="21"/>
        <v>10467102</v>
      </c>
      <c r="E119" s="22">
        <f t="shared" si="21"/>
        <v>4718111</v>
      </c>
      <c r="F119" s="22">
        <f t="shared" si="21"/>
        <v>816832</v>
      </c>
      <c r="G119" s="22">
        <f t="shared" si="21"/>
        <v>46214</v>
      </c>
      <c r="H119" s="22">
        <f t="shared" si="21"/>
        <v>261729</v>
      </c>
      <c r="I119" s="56" t="s">
        <v>202</v>
      </c>
    </row>
    <row r="120" spans="1:9" ht="14.25">
      <c r="A120" s="692"/>
      <c r="B120" s="22"/>
      <c r="C120" s="22"/>
      <c r="D120" s="22"/>
      <c r="E120" s="22"/>
      <c r="F120" s="22"/>
      <c r="G120" s="22"/>
      <c r="H120" s="22"/>
      <c r="I120" s="31"/>
    </row>
    <row r="121" spans="1:9" ht="14.25">
      <c r="A121" s="692"/>
      <c r="B121" s="624"/>
      <c r="C121" s="624"/>
      <c r="D121" s="693"/>
      <c r="E121" s="693"/>
      <c r="F121" s="693"/>
      <c r="G121" s="693"/>
      <c r="H121" s="693"/>
      <c r="I121" s="31"/>
    </row>
    <row r="122" spans="1:9" ht="14.25">
      <c r="A122" s="692"/>
      <c r="B122" s="624"/>
      <c r="C122" s="624"/>
      <c r="D122" s="22"/>
      <c r="E122" s="22"/>
      <c r="F122" s="22"/>
      <c r="G122" s="22"/>
      <c r="H122" s="22"/>
      <c r="I122" s="31"/>
    </row>
    <row r="123" spans="1:9">
      <c r="A123" s="31"/>
      <c r="B123" s="624"/>
      <c r="C123" s="624"/>
      <c r="D123" s="74"/>
      <c r="E123" s="74"/>
      <c r="F123" s="74"/>
      <c r="G123" s="74"/>
      <c r="H123" s="74"/>
      <c r="I123" s="31"/>
    </row>
    <row r="124" spans="1:9" ht="14.25">
      <c r="A124" s="692"/>
      <c r="B124" s="624"/>
      <c r="C124" s="624"/>
      <c r="D124" s="22"/>
      <c r="E124" s="22"/>
      <c r="F124" s="22"/>
      <c r="G124" s="22"/>
      <c r="H124" s="74"/>
      <c r="I124" s="31"/>
    </row>
    <row r="125" spans="1:9">
      <c r="A125" s="63" t="s">
        <v>736</v>
      </c>
      <c r="B125" s="66"/>
      <c r="C125" s="66"/>
      <c r="D125" s="66"/>
      <c r="E125" s="66"/>
      <c r="F125" s="14"/>
      <c r="G125" s="14"/>
      <c r="H125" s="224"/>
      <c r="I125" s="67" t="s">
        <v>737</v>
      </c>
    </row>
    <row r="126" spans="1:9" ht="14.25">
      <c r="A126" s="694"/>
      <c r="B126" s="624"/>
      <c r="C126" s="624"/>
      <c r="D126" s="695"/>
      <c r="E126" s="695"/>
      <c r="F126" s="695"/>
      <c r="G126" s="695"/>
      <c r="H126" s="695"/>
    </row>
    <row r="127" spans="1:9">
      <c r="B127" s="624"/>
      <c r="C127" s="624"/>
    </row>
    <row r="128" spans="1:9">
      <c r="B128" s="624"/>
      <c r="C128" s="624"/>
    </row>
    <row r="130" spans="2:3" ht="14.25" customHeight="1">
      <c r="B130" s="624"/>
      <c r="C130" s="624"/>
    </row>
  </sheetData>
  <sortState ref="A79:I94">
    <sortCondition ref="A79"/>
  </sortState>
  <mergeCells count="5">
    <mergeCell ref="G3:I3"/>
    <mergeCell ref="F4:I4"/>
    <mergeCell ref="G61:I61"/>
    <mergeCell ref="F62:I62"/>
    <mergeCell ref="A62:D63"/>
  </mergeCells>
  <pageMargins left="0.86624999999999996" right="0.78740157480314965" top="0.25972222222222224" bottom="0.78740157480314965" header="0.51181102362204722" footer="0.51181102362204722"/>
  <pageSetup paperSize="9" scale="66" orientation="landscape" r:id="rId1"/>
  <headerFooter alignWithMargins="0"/>
  <rowBreaks count="1" manualBreakCount="1">
    <brk id="58" max="16383" man="1"/>
  </row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theme="7" tint="-0.249977111117893"/>
  </sheetPr>
  <dimension ref="A1:K134"/>
  <sheetViews>
    <sheetView showGridLines="0" view="pageLayout" zoomScale="80" zoomScaleSheetLayoutView="62" zoomScalePageLayoutView="80" workbookViewId="0">
      <selection activeCell="C74" sqref="C74"/>
    </sheetView>
  </sheetViews>
  <sheetFormatPr baseColWidth="10" defaultColWidth="11" defaultRowHeight="12.75"/>
  <cols>
    <col min="1" max="1" width="21.85546875" style="209" customWidth="1"/>
    <col min="2" max="2" width="10.28515625" style="222" bestFit="1" customWidth="1"/>
    <col min="3" max="3" width="10.42578125" style="225" customWidth="1"/>
    <col min="4" max="8" width="9.28515625" style="222" customWidth="1"/>
    <col min="9" max="9" width="10" style="222" customWidth="1"/>
    <col min="10" max="10" width="18.5703125" style="222" customWidth="1"/>
    <col min="11" max="205" width="11" style="209"/>
    <col min="206" max="206" width="31.85546875" style="209" customWidth="1"/>
    <col min="207" max="207" width="11" style="209" customWidth="1"/>
    <col min="208" max="208" width="10.42578125" style="209" customWidth="1"/>
    <col min="209" max="212" width="9.28515625" style="209" customWidth="1"/>
    <col min="213" max="213" width="10.7109375" style="209" customWidth="1"/>
    <col min="214" max="214" width="27" style="209" customWidth="1"/>
    <col min="215" max="215" width="6.42578125" style="209" customWidth="1"/>
    <col min="216" max="216" width="8.7109375" style="209" customWidth="1"/>
    <col min="217" max="217" width="11" style="209" customWidth="1"/>
    <col min="218" max="218" width="7.85546875" style="209" customWidth="1"/>
    <col min="219" max="219" width="9.28515625" style="209" customWidth="1"/>
    <col min="220" max="220" width="10.42578125" style="209" customWidth="1"/>
    <col min="221" max="221" width="7" style="209" customWidth="1"/>
    <col min="222" max="222" width="9.85546875" style="209" customWidth="1"/>
    <col min="223" max="223" width="7.85546875" style="209" customWidth="1"/>
    <col min="224" max="224" width="23.42578125" style="209" customWidth="1"/>
    <col min="225" max="225" width="33.85546875" style="209" customWidth="1"/>
    <col min="226" max="227" width="11.42578125" style="209" customWidth="1"/>
    <col min="228" max="228" width="23.42578125" style="209" customWidth="1"/>
    <col min="229" max="461" width="11" style="209"/>
    <col min="462" max="462" width="31.85546875" style="209" customWidth="1"/>
    <col min="463" max="463" width="11" style="209" customWidth="1"/>
    <col min="464" max="464" width="10.42578125" style="209" customWidth="1"/>
    <col min="465" max="468" width="9.28515625" style="209" customWidth="1"/>
    <col min="469" max="469" width="10.7109375" style="209" customWidth="1"/>
    <col min="470" max="470" width="27" style="209" customWidth="1"/>
    <col min="471" max="471" width="6.42578125" style="209" customWidth="1"/>
    <col min="472" max="472" width="8.7109375" style="209" customWidth="1"/>
    <col min="473" max="473" width="11" style="209" customWidth="1"/>
    <col min="474" max="474" width="7.85546875" style="209" customWidth="1"/>
    <col min="475" max="475" width="9.28515625" style="209" customWidth="1"/>
    <col min="476" max="476" width="10.42578125" style="209" customWidth="1"/>
    <col min="477" max="477" width="7" style="209" customWidth="1"/>
    <col min="478" max="478" width="9.85546875" style="209" customWidth="1"/>
    <col min="479" max="479" width="7.85546875" style="209" customWidth="1"/>
    <col min="480" max="480" width="23.42578125" style="209" customWidth="1"/>
    <col min="481" max="481" width="33.85546875" style="209" customWidth="1"/>
    <col min="482" max="483" width="11.42578125" style="209" customWidth="1"/>
    <col min="484" max="484" width="23.42578125" style="209" customWidth="1"/>
    <col min="485" max="717" width="11" style="209"/>
    <col min="718" max="718" width="31.85546875" style="209" customWidth="1"/>
    <col min="719" max="719" width="11" style="209" customWidth="1"/>
    <col min="720" max="720" width="10.42578125" style="209" customWidth="1"/>
    <col min="721" max="724" width="9.28515625" style="209" customWidth="1"/>
    <col min="725" max="725" width="10.7109375" style="209" customWidth="1"/>
    <col min="726" max="726" width="27" style="209" customWidth="1"/>
    <col min="727" max="727" width="6.42578125" style="209" customWidth="1"/>
    <col min="728" max="728" width="8.7109375" style="209" customWidth="1"/>
    <col min="729" max="729" width="11" style="209" customWidth="1"/>
    <col min="730" max="730" width="7.85546875" style="209" customWidth="1"/>
    <col min="731" max="731" width="9.28515625" style="209" customWidth="1"/>
    <col min="732" max="732" width="10.42578125" style="209" customWidth="1"/>
    <col min="733" max="733" width="7" style="209" customWidth="1"/>
    <col min="734" max="734" width="9.85546875" style="209" customWidth="1"/>
    <col min="735" max="735" width="7.85546875" style="209" customWidth="1"/>
    <col min="736" max="736" width="23.42578125" style="209" customWidth="1"/>
    <col min="737" max="737" width="33.85546875" style="209" customWidth="1"/>
    <col min="738" max="739" width="11.42578125" style="209" customWidth="1"/>
    <col min="740" max="740" width="23.42578125" style="209" customWidth="1"/>
    <col min="741" max="973" width="11" style="209"/>
    <col min="974" max="974" width="31.85546875" style="209" customWidth="1"/>
    <col min="975" max="975" width="11" style="209" customWidth="1"/>
    <col min="976" max="976" width="10.42578125" style="209" customWidth="1"/>
    <col min="977" max="980" width="9.28515625" style="209" customWidth="1"/>
    <col min="981" max="981" width="10.7109375" style="209" customWidth="1"/>
    <col min="982" max="982" width="27" style="209" customWidth="1"/>
    <col min="983" max="983" width="6.42578125" style="209" customWidth="1"/>
    <col min="984" max="984" width="8.7109375" style="209" customWidth="1"/>
    <col min="985" max="985" width="11" style="209" customWidth="1"/>
    <col min="986" max="986" width="7.85546875" style="209" customWidth="1"/>
    <col min="987" max="987" width="9.28515625" style="209" customWidth="1"/>
    <col min="988" max="988" width="10.42578125" style="209" customWidth="1"/>
    <col min="989" max="989" width="7" style="209" customWidth="1"/>
    <col min="990" max="990" width="9.85546875" style="209" customWidth="1"/>
    <col min="991" max="991" width="7.85546875" style="209" customWidth="1"/>
    <col min="992" max="992" width="23.42578125" style="209" customWidth="1"/>
    <col min="993" max="993" width="33.85546875" style="209" customWidth="1"/>
    <col min="994" max="995" width="11.42578125" style="209" customWidth="1"/>
    <col min="996" max="996" width="23.42578125" style="209" customWidth="1"/>
    <col min="997" max="1229" width="11" style="209"/>
    <col min="1230" max="1230" width="31.85546875" style="209" customWidth="1"/>
    <col min="1231" max="1231" width="11" style="209" customWidth="1"/>
    <col min="1232" max="1232" width="10.42578125" style="209" customWidth="1"/>
    <col min="1233" max="1236" width="9.28515625" style="209" customWidth="1"/>
    <col min="1237" max="1237" width="10.7109375" style="209" customWidth="1"/>
    <col min="1238" max="1238" width="27" style="209" customWidth="1"/>
    <col min="1239" max="1239" width="6.42578125" style="209" customWidth="1"/>
    <col min="1240" max="1240" width="8.7109375" style="209" customWidth="1"/>
    <col min="1241" max="1241" width="11" style="209" customWidth="1"/>
    <col min="1242" max="1242" width="7.85546875" style="209" customWidth="1"/>
    <col min="1243" max="1243" width="9.28515625" style="209" customWidth="1"/>
    <col min="1244" max="1244" width="10.42578125" style="209" customWidth="1"/>
    <col min="1245" max="1245" width="7" style="209" customWidth="1"/>
    <col min="1246" max="1246" width="9.85546875" style="209" customWidth="1"/>
    <col min="1247" max="1247" width="7.85546875" style="209" customWidth="1"/>
    <col min="1248" max="1248" width="23.42578125" style="209" customWidth="1"/>
    <col min="1249" max="1249" width="33.85546875" style="209" customWidth="1"/>
    <col min="1250" max="1251" width="11.42578125" style="209" customWidth="1"/>
    <col min="1252" max="1252" width="23.42578125" style="209" customWidth="1"/>
    <col min="1253" max="1485" width="11" style="209"/>
    <col min="1486" max="1486" width="31.85546875" style="209" customWidth="1"/>
    <col min="1487" max="1487" width="11" style="209" customWidth="1"/>
    <col min="1488" max="1488" width="10.42578125" style="209" customWidth="1"/>
    <col min="1489" max="1492" width="9.28515625" style="209" customWidth="1"/>
    <col min="1493" max="1493" width="10.7109375" style="209" customWidth="1"/>
    <col min="1494" max="1494" width="27" style="209" customWidth="1"/>
    <col min="1495" max="1495" width="6.42578125" style="209" customWidth="1"/>
    <col min="1496" max="1496" width="8.7109375" style="209" customWidth="1"/>
    <col min="1497" max="1497" width="11" style="209" customWidth="1"/>
    <col min="1498" max="1498" width="7.85546875" style="209" customWidth="1"/>
    <col min="1499" max="1499" width="9.28515625" style="209" customWidth="1"/>
    <col min="1500" max="1500" width="10.42578125" style="209" customWidth="1"/>
    <col min="1501" max="1501" width="7" style="209" customWidth="1"/>
    <col min="1502" max="1502" width="9.85546875" style="209" customWidth="1"/>
    <col min="1503" max="1503" width="7.85546875" style="209" customWidth="1"/>
    <col min="1504" max="1504" width="23.42578125" style="209" customWidth="1"/>
    <col min="1505" max="1505" width="33.85546875" style="209" customWidth="1"/>
    <col min="1506" max="1507" width="11.42578125" style="209" customWidth="1"/>
    <col min="1508" max="1508" width="23.42578125" style="209" customWidth="1"/>
    <col min="1509" max="1741" width="11" style="209"/>
    <col min="1742" max="1742" width="31.85546875" style="209" customWidth="1"/>
    <col min="1743" max="1743" width="11" style="209" customWidth="1"/>
    <col min="1744" max="1744" width="10.42578125" style="209" customWidth="1"/>
    <col min="1745" max="1748" width="9.28515625" style="209" customWidth="1"/>
    <col min="1749" max="1749" width="10.7109375" style="209" customWidth="1"/>
    <col min="1750" max="1750" width="27" style="209" customWidth="1"/>
    <col min="1751" max="1751" width="6.42578125" style="209" customWidth="1"/>
    <col min="1752" max="1752" width="8.7109375" style="209" customWidth="1"/>
    <col min="1753" max="1753" width="11" style="209" customWidth="1"/>
    <col min="1754" max="1754" width="7.85546875" style="209" customWidth="1"/>
    <col min="1755" max="1755" width="9.28515625" style="209" customWidth="1"/>
    <col min="1756" max="1756" width="10.42578125" style="209" customWidth="1"/>
    <col min="1757" max="1757" width="7" style="209" customWidth="1"/>
    <col min="1758" max="1758" width="9.85546875" style="209" customWidth="1"/>
    <col min="1759" max="1759" width="7.85546875" style="209" customWidth="1"/>
    <col min="1760" max="1760" width="23.42578125" style="209" customWidth="1"/>
    <col min="1761" max="1761" width="33.85546875" style="209" customWidth="1"/>
    <col min="1762" max="1763" width="11.42578125" style="209" customWidth="1"/>
    <col min="1764" max="1764" width="23.42578125" style="209" customWidth="1"/>
    <col min="1765" max="1997" width="11" style="209"/>
    <col min="1998" max="1998" width="31.85546875" style="209" customWidth="1"/>
    <col min="1999" max="1999" width="11" style="209" customWidth="1"/>
    <col min="2000" max="2000" width="10.42578125" style="209" customWidth="1"/>
    <col min="2001" max="2004" width="9.28515625" style="209" customWidth="1"/>
    <col min="2005" max="2005" width="10.7109375" style="209" customWidth="1"/>
    <col min="2006" max="2006" width="27" style="209" customWidth="1"/>
    <col min="2007" max="2007" width="6.42578125" style="209" customWidth="1"/>
    <col min="2008" max="2008" width="8.7109375" style="209" customWidth="1"/>
    <col min="2009" max="2009" width="11" style="209" customWidth="1"/>
    <col min="2010" max="2010" width="7.85546875" style="209" customWidth="1"/>
    <col min="2011" max="2011" width="9.28515625" style="209" customWidth="1"/>
    <col min="2012" max="2012" width="10.42578125" style="209" customWidth="1"/>
    <col min="2013" max="2013" width="7" style="209" customWidth="1"/>
    <col min="2014" max="2014" width="9.85546875" style="209" customWidth="1"/>
    <col min="2015" max="2015" width="7.85546875" style="209" customWidth="1"/>
    <col min="2016" max="2016" width="23.42578125" style="209" customWidth="1"/>
    <col min="2017" max="2017" width="33.85546875" style="209" customWidth="1"/>
    <col min="2018" max="2019" width="11.42578125" style="209" customWidth="1"/>
    <col min="2020" max="2020" width="23.42578125" style="209" customWidth="1"/>
    <col min="2021" max="2253" width="11" style="209"/>
    <col min="2254" max="2254" width="31.85546875" style="209" customWidth="1"/>
    <col min="2255" max="2255" width="11" style="209" customWidth="1"/>
    <col min="2256" max="2256" width="10.42578125" style="209" customWidth="1"/>
    <col min="2257" max="2260" width="9.28515625" style="209" customWidth="1"/>
    <col min="2261" max="2261" width="10.7109375" style="209" customWidth="1"/>
    <col min="2262" max="2262" width="27" style="209" customWidth="1"/>
    <col min="2263" max="2263" width="6.42578125" style="209" customWidth="1"/>
    <col min="2264" max="2264" width="8.7109375" style="209" customWidth="1"/>
    <col min="2265" max="2265" width="11" style="209" customWidth="1"/>
    <col min="2266" max="2266" width="7.85546875" style="209" customWidth="1"/>
    <col min="2267" max="2267" width="9.28515625" style="209" customWidth="1"/>
    <col min="2268" max="2268" width="10.42578125" style="209" customWidth="1"/>
    <col min="2269" max="2269" width="7" style="209" customWidth="1"/>
    <col min="2270" max="2270" width="9.85546875" style="209" customWidth="1"/>
    <col min="2271" max="2271" width="7.85546875" style="209" customWidth="1"/>
    <col min="2272" max="2272" width="23.42578125" style="209" customWidth="1"/>
    <col min="2273" max="2273" width="33.85546875" style="209" customWidth="1"/>
    <col min="2274" max="2275" width="11.42578125" style="209" customWidth="1"/>
    <col min="2276" max="2276" width="23.42578125" style="209" customWidth="1"/>
    <col min="2277" max="2509" width="11" style="209"/>
    <col min="2510" max="2510" width="31.85546875" style="209" customWidth="1"/>
    <col min="2511" max="2511" width="11" style="209" customWidth="1"/>
    <col min="2512" max="2512" width="10.42578125" style="209" customWidth="1"/>
    <col min="2513" max="2516" width="9.28515625" style="209" customWidth="1"/>
    <col min="2517" max="2517" width="10.7109375" style="209" customWidth="1"/>
    <col min="2518" max="2518" width="27" style="209" customWidth="1"/>
    <col min="2519" max="2519" width="6.42578125" style="209" customWidth="1"/>
    <col min="2520" max="2520" width="8.7109375" style="209" customWidth="1"/>
    <col min="2521" max="2521" width="11" style="209" customWidth="1"/>
    <col min="2522" max="2522" width="7.85546875" style="209" customWidth="1"/>
    <col min="2523" max="2523" width="9.28515625" style="209" customWidth="1"/>
    <col min="2524" max="2524" width="10.42578125" style="209" customWidth="1"/>
    <col min="2525" max="2525" width="7" style="209" customWidth="1"/>
    <col min="2526" max="2526" width="9.85546875" style="209" customWidth="1"/>
    <col min="2527" max="2527" width="7.85546875" style="209" customWidth="1"/>
    <col min="2528" max="2528" width="23.42578125" style="209" customWidth="1"/>
    <col min="2529" max="2529" width="33.85546875" style="209" customWidth="1"/>
    <col min="2530" max="2531" width="11.42578125" style="209" customWidth="1"/>
    <col min="2532" max="2532" width="23.42578125" style="209" customWidth="1"/>
    <col min="2533" max="2765" width="11" style="209"/>
    <col min="2766" max="2766" width="31.85546875" style="209" customWidth="1"/>
    <col min="2767" max="2767" width="11" style="209" customWidth="1"/>
    <col min="2768" max="2768" width="10.42578125" style="209" customWidth="1"/>
    <col min="2769" max="2772" width="9.28515625" style="209" customWidth="1"/>
    <col min="2773" max="2773" width="10.7109375" style="209" customWidth="1"/>
    <col min="2774" max="2774" width="27" style="209" customWidth="1"/>
    <col min="2775" max="2775" width="6.42578125" style="209" customWidth="1"/>
    <col min="2776" max="2776" width="8.7109375" style="209" customWidth="1"/>
    <col min="2777" max="2777" width="11" style="209" customWidth="1"/>
    <col min="2778" max="2778" width="7.85546875" style="209" customWidth="1"/>
    <col min="2779" max="2779" width="9.28515625" style="209" customWidth="1"/>
    <col min="2780" max="2780" width="10.42578125" style="209" customWidth="1"/>
    <col min="2781" max="2781" width="7" style="209" customWidth="1"/>
    <col min="2782" max="2782" width="9.85546875" style="209" customWidth="1"/>
    <col min="2783" max="2783" width="7.85546875" style="209" customWidth="1"/>
    <col min="2784" max="2784" width="23.42578125" style="209" customWidth="1"/>
    <col min="2785" max="2785" width="33.85546875" style="209" customWidth="1"/>
    <col min="2786" max="2787" width="11.42578125" style="209" customWidth="1"/>
    <col min="2788" max="2788" width="23.42578125" style="209" customWidth="1"/>
    <col min="2789" max="3021" width="11" style="209"/>
    <col min="3022" max="3022" width="31.85546875" style="209" customWidth="1"/>
    <col min="3023" max="3023" width="11" style="209" customWidth="1"/>
    <col min="3024" max="3024" width="10.42578125" style="209" customWidth="1"/>
    <col min="3025" max="3028" width="9.28515625" style="209" customWidth="1"/>
    <col min="3029" max="3029" width="10.7109375" style="209" customWidth="1"/>
    <col min="3030" max="3030" width="27" style="209" customWidth="1"/>
    <col min="3031" max="3031" width="6.42578125" style="209" customWidth="1"/>
    <col min="3032" max="3032" width="8.7109375" style="209" customWidth="1"/>
    <col min="3033" max="3033" width="11" style="209" customWidth="1"/>
    <col min="3034" max="3034" width="7.85546875" style="209" customWidth="1"/>
    <col min="3035" max="3035" width="9.28515625" style="209" customWidth="1"/>
    <col min="3036" max="3036" width="10.42578125" style="209" customWidth="1"/>
    <col min="3037" max="3037" width="7" style="209" customWidth="1"/>
    <col min="3038" max="3038" width="9.85546875" style="209" customWidth="1"/>
    <col min="3039" max="3039" width="7.85546875" style="209" customWidth="1"/>
    <col min="3040" max="3040" width="23.42578125" style="209" customWidth="1"/>
    <col min="3041" max="3041" width="33.85546875" style="209" customWidth="1"/>
    <col min="3042" max="3043" width="11.42578125" style="209" customWidth="1"/>
    <col min="3044" max="3044" width="23.42578125" style="209" customWidth="1"/>
    <col min="3045" max="3277" width="11" style="209"/>
    <col min="3278" max="3278" width="31.85546875" style="209" customWidth="1"/>
    <col min="3279" max="3279" width="11" style="209" customWidth="1"/>
    <col min="3280" max="3280" width="10.42578125" style="209" customWidth="1"/>
    <col min="3281" max="3284" width="9.28515625" style="209" customWidth="1"/>
    <col min="3285" max="3285" width="10.7109375" style="209" customWidth="1"/>
    <col min="3286" max="3286" width="27" style="209" customWidth="1"/>
    <col min="3287" max="3287" width="6.42578125" style="209" customWidth="1"/>
    <col min="3288" max="3288" width="8.7109375" style="209" customWidth="1"/>
    <col min="3289" max="3289" width="11" style="209" customWidth="1"/>
    <col min="3290" max="3290" width="7.85546875" style="209" customWidth="1"/>
    <col min="3291" max="3291" width="9.28515625" style="209" customWidth="1"/>
    <col min="3292" max="3292" width="10.42578125" style="209" customWidth="1"/>
    <col min="3293" max="3293" width="7" style="209" customWidth="1"/>
    <col min="3294" max="3294" width="9.85546875" style="209" customWidth="1"/>
    <col min="3295" max="3295" width="7.85546875" style="209" customWidth="1"/>
    <col min="3296" max="3296" width="23.42578125" style="209" customWidth="1"/>
    <col min="3297" max="3297" width="33.85546875" style="209" customWidth="1"/>
    <col min="3298" max="3299" width="11.42578125" style="209" customWidth="1"/>
    <col min="3300" max="3300" width="23.42578125" style="209" customWidth="1"/>
    <col min="3301" max="3533" width="11" style="209"/>
    <col min="3534" max="3534" width="31.85546875" style="209" customWidth="1"/>
    <col min="3535" max="3535" width="11" style="209" customWidth="1"/>
    <col min="3536" max="3536" width="10.42578125" style="209" customWidth="1"/>
    <col min="3537" max="3540" width="9.28515625" style="209" customWidth="1"/>
    <col min="3541" max="3541" width="10.7109375" style="209" customWidth="1"/>
    <col min="3542" max="3542" width="27" style="209" customWidth="1"/>
    <col min="3543" max="3543" width="6.42578125" style="209" customWidth="1"/>
    <col min="3544" max="3544" width="8.7109375" style="209" customWidth="1"/>
    <col min="3545" max="3545" width="11" style="209" customWidth="1"/>
    <col min="3546" max="3546" width="7.85546875" style="209" customWidth="1"/>
    <col min="3547" max="3547" width="9.28515625" style="209" customWidth="1"/>
    <col min="3548" max="3548" width="10.42578125" style="209" customWidth="1"/>
    <col min="3549" max="3549" width="7" style="209" customWidth="1"/>
    <col min="3550" max="3550" width="9.85546875" style="209" customWidth="1"/>
    <col min="3551" max="3551" width="7.85546875" style="209" customWidth="1"/>
    <col min="3552" max="3552" width="23.42578125" style="209" customWidth="1"/>
    <col min="3553" max="3553" width="33.85546875" style="209" customWidth="1"/>
    <col min="3554" max="3555" width="11.42578125" style="209" customWidth="1"/>
    <col min="3556" max="3556" width="23.42578125" style="209" customWidth="1"/>
    <col min="3557" max="3789" width="11" style="209"/>
    <col min="3790" max="3790" width="31.85546875" style="209" customWidth="1"/>
    <col min="3791" max="3791" width="11" style="209" customWidth="1"/>
    <col min="3792" max="3792" width="10.42578125" style="209" customWidth="1"/>
    <col min="3793" max="3796" width="9.28515625" style="209" customWidth="1"/>
    <col min="3797" max="3797" width="10.7109375" style="209" customWidth="1"/>
    <col min="3798" max="3798" width="27" style="209" customWidth="1"/>
    <col min="3799" max="3799" width="6.42578125" style="209" customWidth="1"/>
    <col min="3800" max="3800" width="8.7109375" style="209" customWidth="1"/>
    <col min="3801" max="3801" width="11" style="209" customWidth="1"/>
    <col min="3802" max="3802" width="7.85546875" style="209" customWidth="1"/>
    <col min="3803" max="3803" width="9.28515625" style="209" customWidth="1"/>
    <col min="3804" max="3804" width="10.42578125" style="209" customWidth="1"/>
    <col min="3805" max="3805" width="7" style="209" customWidth="1"/>
    <col min="3806" max="3806" width="9.85546875" style="209" customWidth="1"/>
    <col min="3807" max="3807" width="7.85546875" style="209" customWidth="1"/>
    <col min="3808" max="3808" width="23.42578125" style="209" customWidth="1"/>
    <col min="3809" max="3809" width="33.85546875" style="209" customWidth="1"/>
    <col min="3810" max="3811" width="11.42578125" style="209" customWidth="1"/>
    <col min="3812" max="3812" width="23.42578125" style="209" customWidth="1"/>
    <col min="3813" max="4045" width="11" style="209"/>
    <col min="4046" max="4046" width="31.85546875" style="209" customWidth="1"/>
    <col min="4047" max="4047" width="11" style="209" customWidth="1"/>
    <col min="4048" max="4048" width="10.42578125" style="209" customWidth="1"/>
    <col min="4049" max="4052" width="9.28515625" style="209" customWidth="1"/>
    <col min="4053" max="4053" width="10.7109375" style="209" customWidth="1"/>
    <col min="4054" max="4054" width="27" style="209" customWidth="1"/>
    <col min="4055" max="4055" width="6.42578125" style="209" customWidth="1"/>
    <col min="4056" max="4056" width="8.7109375" style="209" customWidth="1"/>
    <col min="4057" max="4057" width="11" style="209" customWidth="1"/>
    <col min="4058" max="4058" width="7.85546875" style="209" customWidth="1"/>
    <col min="4059" max="4059" width="9.28515625" style="209" customWidth="1"/>
    <col min="4060" max="4060" width="10.42578125" style="209" customWidth="1"/>
    <col min="4061" max="4061" width="7" style="209" customWidth="1"/>
    <col min="4062" max="4062" width="9.85546875" style="209" customWidth="1"/>
    <col min="4063" max="4063" width="7.85546875" style="209" customWidth="1"/>
    <col min="4064" max="4064" width="23.42578125" style="209" customWidth="1"/>
    <col min="4065" max="4065" width="33.85546875" style="209" customWidth="1"/>
    <col min="4066" max="4067" width="11.42578125" style="209" customWidth="1"/>
    <col min="4068" max="4068" width="23.42578125" style="209" customWidth="1"/>
    <col min="4069" max="4301" width="11" style="209"/>
    <col min="4302" max="4302" width="31.85546875" style="209" customWidth="1"/>
    <col min="4303" max="4303" width="11" style="209" customWidth="1"/>
    <col min="4304" max="4304" width="10.42578125" style="209" customWidth="1"/>
    <col min="4305" max="4308" width="9.28515625" style="209" customWidth="1"/>
    <col min="4309" max="4309" width="10.7109375" style="209" customWidth="1"/>
    <col min="4310" max="4310" width="27" style="209" customWidth="1"/>
    <col min="4311" max="4311" width="6.42578125" style="209" customWidth="1"/>
    <col min="4312" max="4312" width="8.7109375" style="209" customWidth="1"/>
    <col min="4313" max="4313" width="11" style="209" customWidth="1"/>
    <col min="4314" max="4314" width="7.85546875" style="209" customWidth="1"/>
    <col min="4315" max="4315" width="9.28515625" style="209" customWidth="1"/>
    <col min="4316" max="4316" width="10.42578125" style="209" customWidth="1"/>
    <col min="4317" max="4317" width="7" style="209" customWidth="1"/>
    <col min="4318" max="4318" width="9.85546875" style="209" customWidth="1"/>
    <col min="4319" max="4319" width="7.85546875" style="209" customWidth="1"/>
    <col min="4320" max="4320" width="23.42578125" style="209" customWidth="1"/>
    <col min="4321" max="4321" width="33.85546875" style="209" customWidth="1"/>
    <col min="4322" max="4323" width="11.42578125" style="209" customWidth="1"/>
    <col min="4324" max="4324" width="23.42578125" style="209" customWidth="1"/>
    <col min="4325" max="4557" width="11" style="209"/>
    <col min="4558" max="4558" width="31.85546875" style="209" customWidth="1"/>
    <col min="4559" max="4559" width="11" style="209" customWidth="1"/>
    <col min="4560" max="4560" width="10.42578125" style="209" customWidth="1"/>
    <col min="4561" max="4564" width="9.28515625" style="209" customWidth="1"/>
    <col min="4565" max="4565" width="10.7109375" style="209" customWidth="1"/>
    <col min="4566" max="4566" width="27" style="209" customWidth="1"/>
    <col min="4567" max="4567" width="6.42578125" style="209" customWidth="1"/>
    <col min="4568" max="4568" width="8.7109375" style="209" customWidth="1"/>
    <col min="4569" max="4569" width="11" style="209" customWidth="1"/>
    <col min="4570" max="4570" width="7.85546875" style="209" customWidth="1"/>
    <col min="4571" max="4571" width="9.28515625" style="209" customWidth="1"/>
    <col min="4572" max="4572" width="10.42578125" style="209" customWidth="1"/>
    <col min="4573" max="4573" width="7" style="209" customWidth="1"/>
    <col min="4574" max="4574" width="9.85546875" style="209" customWidth="1"/>
    <col min="4575" max="4575" width="7.85546875" style="209" customWidth="1"/>
    <col min="4576" max="4576" width="23.42578125" style="209" customWidth="1"/>
    <col min="4577" max="4577" width="33.85546875" style="209" customWidth="1"/>
    <col min="4578" max="4579" width="11.42578125" style="209" customWidth="1"/>
    <col min="4580" max="4580" width="23.42578125" style="209" customWidth="1"/>
    <col min="4581" max="4813" width="11" style="209"/>
    <col min="4814" max="4814" width="31.85546875" style="209" customWidth="1"/>
    <col min="4815" max="4815" width="11" style="209" customWidth="1"/>
    <col min="4816" max="4816" width="10.42578125" style="209" customWidth="1"/>
    <col min="4817" max="4820" width="9.28515625" style="209" customWidth="1"/>
    <col min="4821" max="4821" width="10.7109375" style="209" customWidth="1"/>
    <col min="4822" max="4822" width="27" style="209" customWidth="1"/>
    <col min="4823" max="4823" width="6.42578125" style="209" customWidth="1"/>
    <col min="4824" max="4824" width="8.7109375" style="209" customWidth="1"/>
    <col min="4825" max="4825" width="11" style="209" customWidth="1"/>
    <col min="4826" max="4826" width="7.85546875" style="209" customWidth="1"/>
    <col min="4827" max="4827" width="9.28515625" style="209" customWidth="1"/>
    <col min="4828" max="4828" width="10.42578125" style="209" customWidth="1"/>
    <col min="4829" max="4829" width="7" style="209" customWidth="1"/>
    <col min="4830" max="4830" width="9.85546875" style="209" customWidth="1"/>
    <col min="4831" max="4831" width="7.85546875" style="209" customWidth="1"/>
    <col min="4832" max="4832" width="23.42578125" style="209" customWidth="1"/>
    <col min="4833" max="4833" width="33.85546875" style="209" customWidth="1"/>
    <col min="4834" max="4835" width="11.42578125" style="209" customWidth="1"/>
    <col min="4836" max="4836" width="23.42578125" style="209" customWidth="1"/>
    <col min="4837" max="5069" width="11" style="209"/>
    <col min="5070" max="5070" width="31.85546875" style="209" customWidth="1"/>
    <col min="5071" max="5071" width="11" style="209" customWidth="1"/>
    <col min="5072" max="5072" width="10.42578125" style="209" customWidth="1"/>
    <col min="5073" max="5076" width="9.28515625" style="209" customWidth="1"/>
    <col min="5077" max="5077" width="10.7109375" style="209" customWidth="1"/>
    <col min="5078" max="5078" width="27" style="209" customWidth="1"/>
    <col min="5079" max="5079" width="6.42578125" style="209" customWidth="1"/>
    <col min="5080" max="5080" width="8.7109375" style="209" customWidth="1"/>
    <col min="5081" max="5081" width="11" style="209" customWidth="1"/>
    <col min="5082" max="5082" width="7.85546875" style="209" customWidth="1"/>
    <col min="5083" max="5083" width="9.28515625" style="209" customWidth="1"/>
    <col min="5084" max="5084" width="10.42578125" style="209" customWidth="1"/>
    <col min="5085" max="5085" width="7" style="209" customWidth="1"/>
    <col min="5086" max="5086" width="9.85546875" style="209" customWidth="1"/>
    <col min="5087" max="5087" width="7.85546875" style="209" customWidth="1"/>
    <col min="5088" max="5088" width="23.42578125" style="209" customWidth="1"/>
    <col min="5089" max="5089" width="33.85546875" style="209" customWidth="1"/>
    <col min="5090" max="5091" width="11.42578125" style="209" customWidth="1"/>
    <col min="5092" max="5092" width="23.42578125" style="209" customWidth="1"/>
    <col min="5093" max="5325" width="11" style="209"/>
    <col min="5326" max="5326" width="31.85546875" style="209" customWidth="1"/>
    <col min="5327" max="5327" width="11" style="209" customWidth="1"/>
    <col min="5328" max="5328" width="10.42578125" style="209" customWidth="1"/>
    <col min="5329" max="5332" width="9.28515625" style="209" customWidth="1"/>
    <col min="5333" max="5333" width="10.7109375" style="209" customWidth="1"/>
    <col min="5334" max="5334" width="27" style="209" customWidth="1"/>
    <col min="5335" max="5335" width="6.42578125" style="209" customWidth="1"/>
    <col min="5336" max="5336" width="8.7109375" style="209" customWidth="1"/>
    <col min="5337" max="5337" width="11" style="209" customWidth="1"/>
    <col min="5338" max="5338" width="7.85546875" style="209" customWidth="1"/>
    <col min="5339" max="5339" width="9.28515625" style="209" customWidth="1"/>
    <col min="5340" max="5340" width="10.42578125" style="209" customWidth="1"/>
    <col min="5341" max="5341" width="7" style="209" customWidth="1"/>
    <col min="5342" max="5342" width="9.85546875" style="209" customWidth="1"/>
    <col min="5343" max="5343" width="7.85546875" style="209" customWidth="1"/>
    <col min="5344" max="5344" width="23.42578125" style="209" customWidth="1"/>
    <col min="5345" max="5345" width="33.85546875" style="209" customWidth="1"/>
    <col min="5346" max="5347" width="11.42578125" style="209" customWidth="1"/>
    <col min="5348" max="5348" width="23.42578125" style="209" customWidth="1"/>
    <col min="5349" max="5581" width="11" style="209"/>
    <col min="5582" max="5582" width="31.85546875" style="209" customWidth="1"/>
    <col min="5583" max="5583" width="11" style="209" customWidth="1"/>
    <col min="5584" max="5584" width="10.42578125" style="209" customWidth="1"/>
    <col min="5585" max="5588" width="9.28515625" style="209" customWidth="1"/>
    <col min="5589" max="5589" width="10.7109375" style="209" customWidth="1"/>
    <col min="5590" max="5590" width="27" style="209" customWidth="1"/>
    <col min="5591" max="5591" width="6.42578125" style="209" customWidth="1"/>
    <col min="5592" max="5592" width="8.7109375" style="209" customWidth="1"/>
    <col min="5593" max="5593" width="11" style="209" customWidth="1"/>
    <col min="5594" max="5594" width="7.85546875" style="209" customWidth="1"/>
    <col min="5595" max="5595" width="9.28515625" style="209" customWidth="1"/>
    <col min="5596" max="5596" width="10.42578125" style="209" customWidth="1"/>
    <col min="5597" max="5597" width="7" style="209" customWidth="1"/>
    <col min="5598" max="5598" width="9.85546875" style="209" customWidth="1"/>
    <col min="5599" max="5599" width="7.85546875" style="209" customWidth="1"/>
    <col min="5600" max="5600" width="23.42578125" style="209" customWidth="1"/>
    <col min="5601" max="5601" width="33.85546875" style="209" customWidth="1"/>
    <col min="5602" max="5603" width="11.42578125" style="209" customWidth="1"/>
    <col min="5604" max="5604" width="23.42578125" style="209" customWidth="1"/>
    <col min="5605" max="5837" width="11" style="209"/>
    <col min="5838" max="5838" width="31.85546875" style="209" customWidth="1"/>
    <col min="5839" max="5839" width="11" style="209" customWidth="1"/>
    <col min="5840" max="5840" width="10.42578125" style="209" customWidth="1"/>
    <col min="5841" max="5844" width="9.28515625" style="209" customWidth="1"/>
    <col min="5845" max="5845" width="10.7109375" style="209" customWidth="1"/>
    <col min="5846" max="5846" width="27" style="209" customWidth="1"/>
    <col min="5847" max="5847" width="6.42578125" style="209" customWidth="1"/>
    <col min="5848" max="5848" width="8.7109375" style="209" customWidth="1"/>
    <col min="5849" max="5849" width="11" style="209" customWidth="1"/>
    <col min="5850" max="5850" width="7.85546875" style="209" customWidth="1"/>
    <col min="5851" max="5851" width="9.28515625" style="209" customWidth="1"/>
    <col min="5852" max="5852" width="10.42578125" style="209" customWidth="1"/>
    <col min="5853" max="5853" width="7" style="209" customWidth="1"/>
    <col min="5854" max="5854" width="9.85546875" style="209" customWidth="1"/>
    <col min="5855" max="5855" width="7.85546875" style="209" customWidth="1"/>
    <col min="5856" max="5856" width="23.42578125" style="209" customWidth="1"/>
    <col min="5857" max="5857" width="33.85546875" style="209" customWidth="1"/>
    <col min="5858" max="5859" width="11.42578125" style="209" customWidth="1"/>
    <col min="5860" max="5860" width="23.42578125" style="209" customWidth="1"/>
    <col min="5861" max="6093" width="11" style="209"/>
    <col min="6094" max="6094" width="31.85546875" style="209" customWidth="1"/>
    <col min="6095" max="6095" width="11" style="209" customWidth="1"/>
    <col min="6096" max="6096" width="10.42578125" style="209" customWidth="1"/>
    <col min="6097" max="6100" width="9.28515625" style="209" customWidth="1"/>
    <col min="6101" max="6101" width="10.7109375" style="209" customWidth="1"/>
    <col min="6102" max="6102" width="27" style="209" customWidth="1"/>
    <col min="6103" max="6103" width="6.42578125" style="209" customWidth="1"/>
    <col min="6104" max="6104" width="8.7109375" style="209" customWidth="1"/>
    <col min="6105" max="6105" width="11" style="209" customWidth="1"/>
    <col min="6106" max="6106" width="7.85546875" style="209" customWidth="1"/>
    <col min="6107" max="6107" width="9.28515625" style="209" customWidth="1"/>
    <col min="6108" max="6108" width="10.42578125" style="209" customWidth="1"/>
    <col min="6109" max="6109" width="7" style="209" customWidth="1"/>
    <col min="6110" max="6110" width="9.85546875" style="209" customWidth="1"/>
    <col min="6111" max="6111" width="7.85546875" style="209" customWidth="1"/>
    <col min="6112" max="6112" width="23.42578125" style="209" customWidth="1"/>
    <col min="6113" max="6113" width="33.85546875" style="209" customWidth="1"/>
    <col min="6114" max="6115" width="11.42578125" style="209" customWidth="1"/>
    <col min="6116" max="6116" width="23.42578125" style="209" customWidth="1"/>
    <col min="6117" max="6349" width="11" style="209"/>
    <col min="6350" max="6350" width="31.85546875" style="209" customWidth="1"/>
    <col min="6351" max="6351" width="11" style="209" customWidth="1"/>
    <col min="6352" max="6352" width="10.42578125" style="209" customWidth="1"/>
    <col min="6353" max="6356" width="9.28515625" style="209" customWidth="1"/>
    <col min="6357" max="6357" width="10.7109375" style="209" customWidth="1"/>
    <col min="6358" max="6358" width="27" style="209" customWidth="1"/>
    <col min="6359" max="6359" width="6.42578125" style="209" customWidth="1"/>
    <col min="6360" max="6360" width="8.7109375" style="209" customWidth="1"/>
    <col min="6361" max="6361" width="11" style="209" customWidth="1"/>
    <col min="6362" max="6362" width="7.85546875" style="209" customWidth="1"/>
    <col min="6363" max="6363" width="9.28515625" style="209" customWidth="1"/>
    <col min="6364" max="6364" width="10.42578125" style="209" customWidth="1"/>
    <col min="6365" max="6365" width="7" style="209" customWidth="1"/>
    <col min="6366" max="6366" width="9.85546875" style="209" customWidth="1"/>
    <col min="6367" max="6367" width="7.85546875" style="209" customWidth="1"/>
    <col min="6368" max="6368" width="23.42578125" style="209" customWidth="1"/>
    <col min="6369" max="6369" width="33.85546875" style="209" customWidth="1"/>
    <col min="6370" max="6371" width="11.42578125" style="209" customWidth="1"/>
    <col min="6372" max="6372" width="23.42578125" style="209" customWidth="1"/>
    <col min="6373" max="6605" width="11" style="209"/>
    <col min="6606" max="6606" width="31.85546875" style="209" customWidth="1"/>
    <col min="6607" max="6607" width="11" style="209" customWidth="1"/>
    <col min="6608" max="6608" width="10.42578125" style="209" customWidth="1"/>
    <col min="6609" max="6612" width="9.28515625" style="209" customWidth="1"/>
    <col min="6613" max="6613" width="10.7109375" style="209" customWidth="1"/>
    <col min="6614" max="6614" width="27" style="209" customWidth="1"/>
    <col min="6615" max="6615" width="6.42578125" style="209" customWidth="1"/>
    <col min="6616" max="6616" width="8.7109375" style="209" customWidth="1"/>
    <col min="6617" max="6617" width="11" style="209" customWidth="1"/>
    <col min="6618" max="6618" width="7.85546875" style="209" customWidth="1"/>
    <col min="6619" max="6619" width="9.28515625" style="209" customWidth="1"/>
    <col min="6620" max="6620" width="10.42578125" style="209" customWidth="1"/>
    <col min="6621" max="6621" width="7" style="209" customWidth="1"/>
    <col min="6622" max="6622" width="9.85546875" style="209" customWidth="1"/>
    <col min="6623" max="6623" width="7.85546875" style="209" customWidth="1"/>
    <col min="6624" max="6624" width="23.42578125" style="209" customWidth="1"/>
    <col min="6625" max="6625" width="33.85546875" style="209" customWidth="1"/>
    <col min="6626" max="6627" width="11.42578125" style="209" customWidth="1"/>
    <col min="6628" max="6628" width="23.42578125" style="209" customWidth="1"/>
    <col min="6629" max="6861" width="11" style="209"/>
    <col min="6862" max="6862" width="31.85546875" style="209" customWidth="1"/>
    <col min="6863" max="6863" width="11" style="209" customWidth="1"/>
    <col min="6864" max="6864" width="10.42578125" style="209" customWidth="1"/>
    <col min="6865" max="6868" width="9.28515625" style="209" customWidth="1"/>
    <col min="6869" max="6869" width="10.7109375" style="209" customWidth="1"/>
    <col min="6870" max="6870" width="27" style="209" customWidth="1"/>
    <col min="6871" max="6871" width="6.42578125" style="209" customWidth="1"/>
    <col min="6872" max="6872" width="8.7109375" style="209" customWidth="1"/>
    <col min="6873" max="6873" width="11" style="209" customWidth="1"/>
    <col min="6874" max="6874" width="7.85546875" style="209" customWidth="1"/>
    <col min="6875" max="6875" width="9.28515625" style="209" customWidth="1"/>
    <col min="6876" max="6876" width="10.42578125" style="209" customWidth="1"/>
    <col min="6877" max="6877" width="7" style="209" customWidth="1"/>
    <col min="6878" max="6878" width="9.85546875" style="209" customWidth="1"/>
    <col min="6879" max="6879" width="7.85546875" style="209" customWidth="1"/>
    <col min="6880" max="6880" width="23.42578125" style="209" customWidth="1"/>
    <col min="6881" max="6881" width="33.85546875" style="209" customWidth="1"/>
    <col min="6882" max="6883" width="11.42578125" style="209" customWidth="1"/>
    <col min="6884" max="6884" width="23.42578125" style="209" customWidth="1"/>
    <col min="6885" max="7117" width="11" style="209"/>
    <col min="7118" max="7118" width="31.85546875" style="209" customWidth="1"/>
    <col min="7119" max="7119" width="11" style="209" customWidth="1"/>
    <col min="7120" max="7120" width="10.42578125" style="209" customWidth="1"/>
    <col min="7121" max="7124" width="9.28515625" style="209" customWidth="1"/>
    <col min="7125" max="7125" width="10.7109375" style="209" customWidth="1"/>
    <col min="7126" max="7126" width="27" style="209" customWidth="1"/>
    <col min="7127" max="7127" width="6.42578125" style="209" customWidth="1"/>
    <col min="7128" max="7128" width="8.7109375" style="209" customWidth="1"/>
    <col min="7129" max="7129" width="11" style="209" customWidth="1"/>
    <col min="7130" max="7130" width="7.85546875" style="209" customWidth="1"/>
    <col min="7131" max="7131" width="9.28515625" style="209" customWidth="1"/>
    <col min="7132" max="7132" width="10.42578125" style="209" customWidth="1"/>
    <col min="7133" max="7133" width="7" style="209" customWidth="1"/>
    <col min="7134" max="7134" width="9.85546875" style="209" customWidth="1"/>
    <col min="7135" max="7135" width="7.85546875" style="209" customWidth="1"/>
    <col min="7136" max="7136" width="23.42578125" style="209" customWidth="1"/>
    <col min="7137" max="7137" width="33.85546875" style="209" customWidth="1"/>
    <col min="7138" max="7139" width="11.42578125" style="209" customWidth="1"/>
    <col min="7140" max="7140" width="23.42578125" style="209" customWidth="1"/>
    <col min="7141" max="7373" width="11" style="209"/>
    <col min="7374" max="7374" width="31.85546875" style="209" customWidth="1"/>
    <col min="7375" max="7375" width="11" style="209" customWidth="1"/>
    <col min="7376" max="7376" width="10.42578125" style="209" customWidth="1"/>
    <col min="7377" max="7380" width="9.28515625" style="209" customWidth="1"/>
    <col min="7381" max="7381" width="10.7109375" style="209" customWidth="1"/>
    <col min="7382" max="7382" width="27" style="209" customWidth="1"/>
    <col min="7383" max="7383" width="6.42578125" style="209" customWidth="1"/>
    <col min="7384" max="7384" width="8.7109375" style="209" customWidth="1"/>
    <col min="7385" max="7385" width="11" style="209" customWidth="1"/>
    <col min="7386" max="7386" width="7.85546875" style="209" customWidth="1"/>
    <col min="7387" max="7387" width="9.28515625" style="209" customWidth="1"/>
    <col min="7388" max="7388" width="10.42578125" style="209" customWidth="1"/>
    <col min="7389" max="7389" width="7" style="209" customWidth="1"/>
    <col min="7390" max="7390" width="9.85546875" style="209" customWidth="1"/>
    <col min="7391" max="7391" width="7.85546875" style="209" customWidth="1"/>
    <col min="7392" max="7392" width="23.42578125" style="209" customWidth="1"/>
    <col min="7393" max="7393" width="33.85546875" style="209" customWidth="1"/>
    <col min="7394" max="7395" width="11.42578125" style="209" customWidth="1"/>
    <col min="7396" max="7396" width="23.42578125" style="209" customWidth="1"/>
    <col min="7397" max="7629" width="11" style="209"/>
    <col min="7630" max="7630" width="31.85546875" style="209" customWidth="1"/>
    <col min="7631" max="7631" width="11" style="209" customWidth="1"/>
    <col min="7632" max="7632" width="10.42578125" style="209" customWidth="1"/>
    <col min="7633" max="7636" width="9.28515625" style="209" customWidth="1"/>
    <col min="7637" max="7637" width="10.7109375" style="209" customWidth="1"/>
    <col min="7638" max="7638" width="27" style="209" customWidth="1"/>
    <col min="7639" max="7639" width="6.42578125" style="209" customWidth="1"/>
    <col min="7640" max="7640" width="8.7109375" style="209" customWidth="1"/>
    <col min="7641" max="7641" width="11" style="209" customWidth="1"/>
    <col min="7642" max="7642" width="7.85546875" style="209" customWidth="1"/>
    <col min="7643" max="7643" width="9.28515625" style="209" customWidth="1"/>
    <col min="7644" max="7644" width="10.42578125" style="209" customWidth="1"/>
    <col min="7645" max="7645" width="7" style="209" customWidth="1"/>
    <col min="7646" max="7646" width="9.85546875" style="209" customWidth="1"/>
    <col min="7647" max="7647" width="7.85546875" style="209" customWidth="1"/>
    <col min="7648" max="7648" width="23.42578125" style="209" customWidth="1"/>
    <col min="7649" max="7649" width="33.85546875" style="209" customWidth="1"/>
    <col min="7650" max="7651" width="11.42578125" style="209" customWidth="1"/>
    <col min="7652" max="7652" width="23.42578125" style="209" customWidth="1"/>
    <col min="7653" max="7885" width="11" style="209"/>
    <col min="7886" max="7886" width="31.85546875" style="209" customWidth="1"/>
    <col min="7887" max="7887" width="11" style="209" customWidth="1"/>
    <col min="7888" max="7888" width="10.42578125" style="209" customWidth="1"/>
    <col min="7889" max="7892" width="9.28515625" style="209" customWidth="1"/>
    <col min="7893" max="7893" width="10.7109375" style="209" customWidth="1"/>
    <col min="7894" max="7894" width="27" style="209" customWidth="1"/>
    <col min="7895" max="7895" width="6.42578125" style="209" customWidth="1"/>
    <col min="7896" max="7896" width="8.7109375" style="209" customWidth="1"/>
    <col min="7897" max="7897" width="11" style="209" customWidth="1"/>
    <col min="7898" max="7898" width="7.85546875" style="209" customWidth="1"/>
    <col min="7899" max="7899" width="9.28515625" style="209" customWidth="1"/>
    <col min="7900" max="7900" width="10.42578125" style="209" customWidth="1"/>
    <col min="7901" max="7901" width="7" style="209" customWidth="1"/>
    <col min="7902" max="7902" width="9.85546875" style="209" customWidth="1"/>
    <col min="7903" max="7903" width="7.85546875" style="209" customWidth="1"/>
    <col min="7904" max="7904" width="23.42578125" style="209" customWidth="1"/>
    <col min="7905" max="7905" width="33.85546875" style="209" customWidth="1"/>
    <col min="7906" max="7907" width="11.42578125" style="209" customWidth="1"/>
    <col min="7908" max="7908" width="23.42578125" style="209" customWidth="1"/>
    <col min="7909" max="8141" width="11" style="209"/>
    <col min="8142" max="8142" width="31.85546875" style="209" customWidth="1"/>
    <col min="8143" max="8143" width="11" style="209" customWidth="1"/>
    <col min="8144" max="8144" width="10.42578125" style="209" customWidth="1"/>
    <col min="8145" max="8148" width="9.28515625" style="209" customWidth="1"/>
    <col min="8149" max="8149" width="10.7109375" style="209" customWidth="1"/>
    <col min="8150" max="8150" width="27" style="209" customWidth="1"/>
    <col min="8151" max="8151" width="6.42578125" style="209" customWidth="1"/>
    <col min="8152" max="8152" width="8.7109375" style="209" customWidth="1"/>
    <col min="8153" max="8153" width="11" style="209" customWidth="1"/>
    <col min="8154" max="8154" width="7.85546875" style="209" customWidth="1"/>
    <col min="8155" max="8155" width="9.28515625" style="209" customWidth="1"/>
    <col min="8156" max="8156" width="10.42578125" style="209" customWidth="1"/>
    <col min="8157" max="8157" width="7" style="209" customWidth="1"/>
    <col min="8158" max="8158" width="9.85546875" style="209" customWidth="1"/>
    <col min="8159" max="8159" width="7.85546875" style="209" customWidth="1"/>
    <col min="8160" max="8160" width="23.42578125" style="209" customWidth="1"/>
    <col min="8161" max="8161" width="33.85546875" style="209" customWidth="1"/>
    <col min="8162" max="8163" width="11.42578125" style="209" customWidth="1"/>
    <col min="8164" max="8164" width="23.42578125" style="209" customWidth="1"/>
    <col min="8165" max="8397" width="11" style="209"/>
    <col min="8398" max="8398" width="31.85546875" style="209" customWidth="1"/>
    <col min="8399" max="8399" width="11" style="209" customWidth="1"/>
    <col min="8400" max="8400" width="10.42578125" style="209" customWidth="1"/>
    <col min="8401" max="8404" width="9.28515625" style="209" customWidth="1"/>
    <col min="8405" max="8405" width="10.7109375" style="209" customWidth="1"/>
    <col min="8406" max="8406" width="27" style="209" customWidth="1"/>
    <col min="8407" max="8407" width="6.42578125" style="209" customWidth="1"/>
    <col min="8408" max="8408" width="8.7109375" style="209" customWidth="1"/>
    <col min="8409" max="8409" width="11" style="209" customWidth="1"/>
    <col min="8410" max="8410" width="7.85546875" style="209" customWidth="1"/>
    <col min="8411" max="8411" width="9.28515625" style="209" customWidth="1"/>
    <col min="8412" max="8412" width="10.42578125" style="209" customWidth="1"/>
    <col min="8413" max="8413" width="7" style="209" customWidth="1"/>
    <col min="8414" max="8414" width="9.85546875" style="209" customWidth="1"/>
    <col min="8415" max="8415" width="7.85546875" style="209" customWidth="1"/>
    <col min="8416" max="8416" width="23.42578125" style="209" customWidth="1"/>
    <col min="8417" max="8417" width="33.85546875" style="209" customWidth="1"/>
    <col min="8418" max="8419" width="11.42578125" style="209" customWidth="1"/>
    <col min="8420" max="8420" width="23.42578125" style="209" customWidth="1"/>
    <col min="8421" max="8653" width="11" style="209"/>
    <col min="8654" max="8654" width="31.85546875" style="209" customWidth="1"/>
    <col min="8655" max="8655" width="11" style="209" customWidth="1"/>
    <col min="8656" max="8656" width="10.42578125" style="209" customWidth="1"/>
    <col min="8657" max="8660" width="9.28515625" style="209" customWidth="1"/>
    <col min="8661" max="8661" width="10.7109375" style="209" customWidth="1"/>
    <col min="8662" max="8662" width="27" style="209" customWidth="1"/>
    <col min="8663" max="8663" width="6.42578125" style="209" customWidth="1"/>
    <col min="8664" max="8664" width="8.7109375" style="209" customWidth="1"/>
    <col min="8665" max="8665" width="11" style="209" customWidth="1"/>
    <col min="8666" max="8666" width="7.85546875" style="209" customWidth="1"/>
    <col min="8667" max="8667" width="9.28515625" style="209" customWidth="1"/>
    <col min="8668" max="8668" width="10.42578125" style="209" customWidth="1"/>
    <col min="8669" max="8669" width="7" style="209" customWidth="1"/>
    <col min="8670" max="8670" width="9.85546875" style="209" customWidth="1"/>
    <col min="8671" max="8671" width="7.85546875" style="209" customWidth="1"/>
    <col min="8672" max="8672" width="23.42578125" style="209" customWidth="1"/>
    <col min="8673" max="8673" width="33.85546875" style="209" customWidth="1"/>
    <col min="8674" max="8675" width="11.42578125" style="209" customWidth="1"/>
    <col min="8676" max="8676" width="23.42578125" style="209" customWidth="1"/>
    <col min="8677" max="8909" width="11" style="209"/>
    <col min="8910" max="8910" width="31.85546875" style="209" customWidth="1"/>
    <col min="8911" max="8911" width="11" style="209" customWidth="1"/>
    <col min="8912" max="8912" width="10.42578125" style="209" customWidth="1"/>
    <col min="8913" max="8916" width="9.28515625" style="209" customWidth="1"/>
    <col min="8917" max="8917" width="10.7109375" style="209" customWidth="1"/>
    <col min="8918" max="8918" width="27" style="209" customWidth="1"/>
    <col min="8919" max="8919" width="6.42578125" style="209" customWidth="1"/>
    <col min="8920" max="8920" width="8.7109375" style="209" customWidth="1"/>
    <col min="8921" max="8921" width="11" style="209" customWidth="1"/>
    <col min="8922" max="8922" width="7.85546875" style="209" customWidth="1"/>
    <col min="8923" max="8923" width="9.28515625" style="209" customWidth="1"/>
    <col min="8924" max="8924" width="10.42578125" style="209" customWidth="1"/>
    <col min="8925" max="8925" width="7" style="209" customWidth="1"/>
    <col min="8926" max="8926" width="9.85546875" style="209" customWidth="1"/>
    <col min="8927" max="8927" width="7.85546875" style="209" customWidth="1"/>
    <col min="8928" max="8928" width="23.42578125" style="209" customWidth="1"/>
    <col min="8929" max="8929" width="33.85546875" style="209" customWidth="1"/>
    <col min="8930" max="8931" width="11.42578125" style="209" customWidth="1"/>
    <col min="8932" max="8932" width="23.42578125" style="209" customWidth="1"/>
    <col min="8933" max="9165" width="11" style="209"/>
    <col min="9166" max="9166" width="31.85546875" style="209" customWidth="1"/>
    <col min="9167" max="9167" width="11" style="209" customWidth="1"/>
    <col min="9168" max="9168" width="10.42578125" style="209" customWidth="1"/>
    <col min="9169" max="9172" width="9.28515625" style="209" customWidth="1"/>
    <col min="9173" max="9173" width="10.7109375" style="209" customWidth="1"/>
    <col min="9174" max="9174" width="27" style="209" customWidth="1"/>
    <col min="9175" max="9175" width="6.42578125" style="209" customWidth="1"/>
    <col min="9176" max="9176" width="8.7109375" style="209" customWidth="1"/>
    <col min="9177" max="9177" width="11" style="209" customWidth="1"/>
    <col min="9178" max="9178" width="7.85546875" style="209" customWidth="1"/>
    <col min="9179" max="9179" width="9.28515625" style="209" customWidth="1"/>
    <col min="9180" max="9180" width="10.42578125" style="209" customWidth="1"/>
    <col min="9181" max="9181" width="7" style="209" customWidth="1"/>
    <col min="9182" max="9182" width="9.85546875" style="209" customWidth="1"/>
    <col min="9183" max="9183" width="7.85546875" style="209" customWidth="1"/>
    <col min="9184" max="9184" width="23.42578125" style="209" customWidth="1"/>
    <col min="9185" max="9185" width="33.85546875" style="209" customWidth="1"/>
    <col min="9186" max="9187" width="11.42578125" style="209" customWidth="1"/>
    <col min="9188" max="9188" width="23.42578125" style="209" customWidth="1"/>
    <col min="9189" max="9421" width="11" style="209"/>
    <col min="9422" max="9422" width="31.85546875" style="209" customWidth="1"/>
    <col min="9423" max="9423" width="11" style="209" customWidth="1"/>
    <col min="9424" max="9424" width="10.42578125" style="209" customWidth="1"/>
    <col min="9425" max="9428" width="9.28515625" style="209" customWidth="1"/>
    <col min="9429" max="9429" width="10.7109375" style="209" customWidth="1"/>
    <col min="9430" max="9430" width="27" style="209" customWidth="1"/>
    <col min="9431" max="9431" width="6.42578125" style="209" customWidth="1"/>
    <col min="9432" max="9432" width="8.7109375" style="209" customWidth="1"/>
    <col min="9433" max="9433" width="11" style="209" customWidth="1"/>
    <col min="9434" max="9434" width="7.85546875" style="209" customWidth="1"/>
    <col min="9435" max="9435" width="9.28515625" style="209" customWidth="1"/>
    <col min="9436" max="9436" width="10.42578125" style="209" customWidth="1"/>
    <col min="9437" max="9437" width="7" style="209" customWidth="1"/>
    <col min="9438" max="9438" width="9.85546875" style="209" customWidth="1"/>
    <col min="9439" max="9439" width="7.85546875" style="209" customWidth="1"/>
    <col min="9440" max="9440" width="23.42578125" style="209" customWidth="1"/>
    <col min="9441" max="9441" width="33.85546875" style="209" customWidth="1"/>
    <col min="9442" max="9443" width="11.42578125" style="209" customWidth="1"/>
    <col min="9444" max="9444" width="23.42578125" style="209" customWidth="1"/>
    <col min="9445" max="9677" width="11" style="209"/>
    <col min="9678" max="9678" width="31.85546875" style="209" customWidth="1"/>
    <col min="9679" max="9679" width="11" style="209" customWidth="1"/>
    <col min="9680" max="9680" width="10.42578125" style="209" customWidth="1"/>
    <col min="9681" max="9684" width="9.28515625" style="209" customWidth="1"/>
    <col min="9685" max="9685" width="10.7109375" style="209" customWidth="1"/>
    <col min="9686" max="9686" width="27" style="209" customWidth="1"/>
    <col min="9687" max="9687" width="6.42578125" style="209" customWidth="1"/>
    <col min="9688" max="9688" width="8.7109375" style="209" customWidth="1"/>
    <col min="9689" max="9689" width="11" style="209" customWidth="1"/>
    <col min="9690" max="9690" width="7.85546875" style="209" customWidth="1"/>
    <col min="9691" max="9691" width="9.28515625" style="209" customWidth="1"/>
    <col min="9692" max="9692" width="10.42578125" style="209" customWidth="1"/>
    <col min="9693" max="9693" width="7" style="209" customWidth="1"/>
    <col min="9694" max="9694" width="9.85546875" style="209" customWidth="1"/>
    <col min="9695" max="9695" width="7.85546875" style="209" customWidth="1"/>
    <col min="9696" max="9696" width="23.42578125" style="209" customWidth="1"/>
    <col min="9697" max="9697" width="33.85546875" style="209" customWidth="1"/>
    <col min="9698" max="9699" width="11.42578125" style="209" customWidth="1"/>
    <col min="9700" max="9700" width="23.42578125" style="209" customWidth="1"/>
    <col min="9701" max="9933" width="11" style="209"/>
    <col min="9934" max="9934" width="31.85546875" style="209" customWidth="1"/>
    <col min="9935" max="9935" width="11" style="209" customWidth="1"/>
    <col min="9936" max="9936" width="10.42578125" style="209" customWidth="1"/>
    <col min="9937" max="9940" width="9.28515625" style="209" customWidth="1"/>
    <col min="9941" max="9941" width="10.7109375" style="209" customWidth="1"/>
    <col min="9942" max="9942" width="27" style="209" customWidth="1"/>
    <col min="9943" max="9943" width="6.42578125" style="209" customWidth="1"/>
    <col min="9944" max="9944" width="8.7109375" style="209" customWidth="1"/>
    <col min="9945" max="9945" width="11" style="209" customWidth="1"/>
    <col min="9946" max="9946" width="7.85546875" style="209" customWidth="1"/>
    <col min="9947" max="9947" width="9.28515625" style="209" customWidth="1"/>
    <col min="9948" max="9948" width="10.42578125" style="209" customWidth="1"/>
    <col min="9949" max="9949" width="7" style="209" customWidth="1"/>
    <col min="9950" max="9950" width="9.85546875" style="209" customWidth="1"/>
    <col min="9951" max="9951" width="7.85546875" style="209" customWidth="1"/>
    <col min="9952" max="9952" width="23.42578125" style="209" customWidth="1"/>
    <col min="9953" max="9953" width="33.85546875" style="209" customWidth="1"/>
    <col min="9954" max="9955" width="11.42578125" style="209" customWidth="1"/>
    <col min="9956" max="9956" width="23.42578125" style="209" customWidth="1"/>
    <col min="9957" max="10189" width="11" style="209"/>
    <col min="10190" max="10190" width="31.85546875" style="209" customWidth="1"/>
    <col min="10191" max="10191" width="11" style="209" customWidth="1"/>
    <col min="10192" max="10192" width="10.42578125" style="209" customWidth="1"/>
    <col min="10193" max="10196" width="9.28515625" style="209" customWidth="1"/>
    <col min="10197" max="10197" width="10.7109375" style="209" customWidth="1"/>
    <col min="10198" max="10198" width="27" style="209" customWidth="1"/>
    <col min="10199" max="10199" width="6.42578125" style="209" customWidth="1"/>
    <col min="10200" max="10200" width="8.7109375" style="209" customWidth="1"/>
    <col min="10201" max="10201" width="11" style="209" customWidth="1"/>
    <col min="10202" max="10202" width="7.85546875" style="209" customWidth="1"/>
    <col min="10203" max="10203" width="9.28515625" style="209" customWidth="1"/>
    <col min="10204" max="10204" width="10.42578125" style="209" customWidth="1"/>
    <col min="10205" max="10205" width="7" style="209" customWidth="1"/>
    <col min="10206" max="10206" width="9.85546875" style="209" customWidth="1"/>
    <col min="10207" max="10207" width="7.85546875" style="209" customWidth="1"/>
    <col min="10208" max="10208" width="23.42578125" style="209" customWidth="1"/>
    <col min="10209" max="10209" width="33.85546875" style="209" customWidth="1"/>
    <col min="10210" max="10211" width="11.42578125" style="209" customWidth="1"/>
    <col min="10212" max="10212" width="23.42578125" style="209" customWidth="1"/>
    <col min="10213" max="10445" width="11" style="209"/>
    <col min="10446" max="10446" width="31.85546875" style="209" customWidth="1"/>
    <col min="10447" max="10447" width="11" style="209" customWidth="1"/>
    <col min="10448" max="10448" width="10.42578125" style="209" customWidth="1"/>
    <col min="10449" max="10452" width="9.28515625" style="209" customWidth="1"/>
    <col min="10453" max="10453" width="10.7109375" style="209" customWidth="1"/>
    <col min="10454" max="10454" width="27" style="209" customWidth="1"/>
    <col min="10455" max="10455" width="6.42578125" style="209" customWidth="1"/>
    <col min="10456" max="10456" width="8.7109375" style="209" customWidth="1"/>
    <col min="10457" max="10457" width="11" style="209" customWidth="1"/>
    <col min="10458" max="10458" width="7.85546875" style="209" customWidth="1"/>
    <col min="10459" max="10459" width="9.28515625" style="209" customWidth="1"/>
    <col min="10460" max="10460" width="10.42578125" style="209" customWidth="1"/>
    <col min="10461" max="10461" width="7" style="209" customWidth="1"/>
    <col min="10462" max="10462" width="9.85546875" style="209" customWidth="1"/>
    <col min="10463" max="10463" width="7.85546875" style="209" customWidth="1"/>
    <col min="10464" max="10464" width="23.42578125" style="209" customWidth="1"/>
    <col min="10465" max="10465" width="33.85546875" style="209" customWidth="1"/>
    <col min="10466" max="10467" width="11.42578125" style="209" customWidth="1"/>
    <col min="10468" max="10468" width="23.42578125" style="209" customWidth="1"/>
    <col min="10469" max="10701" width="11" style="209"/>
    <col min="10702" max="10702" width="31.85546875" style="209" customWidth="1"/>
    <col min="10703" max="10703" width="11" style="209" customWidth="1"/>
    <col min="10704" max="10704" width="10.42578125" style="209" customWidth="1"/>
    <col min="10705" max="10708" width="9.28515625" style="209" customWidth="1"/>
    <col min="10709" max="10709" width="10.7109375" style="209" customWidth="1"/>
    <col min="10710" max="10710" width="27" style="209" customWidth="1"/>
    <col min="10711" max="10711" width="6.42578125" style="209" customWidth="1"/>
    <col min="10712" max="10712" width="8.7109375" style="209" customWidth="1"/>
    <col min="10713" max="10713" width="11" style="209" customWidth="1"/>
    <col min="10714" max="10714" width="7.85546875" style="209" customWidth="1"/>
    <col min="10715" max="10715" width="9.28515625" style="209" customWidth="1"/>
    <col min="10716" max="10716" width="10.42578125" style="209" customWidth="1"/>
    <col min="10717" max="10717" width="7" style="209" customWidth="1"/>
    <col min="10718" max="10718" width="9.85546875" style="209" customWidth="1"/>
    <col min="10719" max="10719" width="7.85546875" style="209" customWidth="1"/>
    <col min="10720" max="10720" width="23.42578125" style="209" customWidth="1"/>
    <col min="10721" max="10721" width="33.85546875" style="209" customWidth="1"/>
    <col min="10722" max="10723" width="11.42578125" style="209" customWidth="1"/>
    <col min="10724" max="10724" width="23.42578125" style="209" customWidth="1"/>
    <col min="10725" max="10957" width="11" style="209"/>
    <col min="10958" max="10958" width="31.85546875" style="209" customWidth="1"/>
    <col min="10959" max="10959" width="11" style="209" customWidth="1"/>
    <col min="10960" max="10960" width="10.42578125" style="209" customWidth="1"/>
    <col min="10961" max="10964" width="9.28515625" style="209" customWidth="1"/>
    <col min="10965" max="10965" width="10.7109375" style="209" customWidth="1"/>
    <col min="10966" max="10966" width="27" style="209" customWidth="1"/>
    <col min="10967" max="10967" width="6.42578125" style="209" customWidth="1"/>
    <col min="10968" max="10968" width="8.7109375" style="209" customWidth="1"/>
    <col min="10969" max="10969" width="11" style="209" customWidth="1"/>
    <col min="10970" max="10970" width="7.85546875" style="209" customWidth="1"/>
    <col min="10971" max="10971" width="9.28515625" style="209" customWidth="1"/>
    <col min="10972" max="10972" width="10.42578125" style="209" customWidth="1"/>
    <col min="10973" max="10973" width="7" style="209" customWidth="1"/>
    <col min="10974" max="10974" width="9.85546875" style="209" customWidth="1"/>
    <col min="10975" max="10975" width="7.85546875" style="209" customWidth="1"/>
    <col min="10976" max="10976" width="23.42578125" style="209" customWidth="1"/>
    <col min="10977" max="10977" width="33.85546875" style="209" customWidth="1"/>
    <col min="10978" max="10979" width="11.42578125" style="209" customWidth="1"/>
    <col min="10980" max="10980" width="23.42578125" style="209" customWidth="1"/>
    <col min="10981" max="11213" width="11" style="209"/>
    <col min="11214" max="11214" width="31.85546875" style="209" customWidth="1"/>
    <col min="11215" max="11215" width="11" style="209" customWidth="1"/>
    <col min="11216" max="11216" width="10.42578125" style="209" customWidth="1"/>
    <col min="11217" max="11220" width="9.28515625" style="209" customWidth="1"/>
    <col min="11221" max="11221" width="10.7109375" style="209" customWidth="1"/>
    <col min="11222" max="11222" width="27" style="209" customWidth="1"/>
    <col min="11223" max="11223" width="6.42578125" style="209" customWidth="1"/>
    <col min="11224" max="11224" width="8.7109375" style="209" customWidth="1"/>
    <col min="11225" max="11225" width="11" style="209" customWidth="1"/>
    <col min="11226" max="11226" width="7.85546875" style="209" customWidth="1"/>
    <col min="11227" max="11227" width="9.28515625" style="209" customWidth="1"/>
    <col min="11228" max="11228" width="10.42578125" style="209" customWidth="1"/>
    <col min="11229" max="11229" width="7" style="209" customWidth="1"/>
    <col min="11230" max="11230" width="9.85546875" style="209" customWidth="1"/>
    <col min="11231" max="11231" width="7.85546875" style="209" customWidth="1"/>
    <col min="11232" max="11232" width="23.42578125" style="209" customWidth="1"/>
    <col min="11233" max="11233" width="33.85546875" style="209" customWidth="1"/>
    <col min="11234" max="11235" width="11.42578125" style="209" customWidth="1"/>
    <col min="11236" max="11236" width="23.42578125" style="209" customWidth="1"/>
    <col min="11237" max="11469" width="11" style="209"/>
    <col min="11470" max="11470" width="31.85546875" style="209" customWidth="1"/>
    <col min="11471" max="11471" width="11" style="209" customWidth="1"/>
    <col min="11472" max="11472" width="10.42578125" style="209" customWidth="1"/>
    <col min="11473" max="11476" width="9.28515625" style="209" customWidth="1"/>
    <col min="11477" max="11477" width="10.7109375" style="209" customWidth="1"/>
    <col min="11478" max="11478" width="27" style="209" customWidth="1"/>
    <col min="11479" max="11479" width="6.42578125" style="209" customWidth="1"/>
    <col min="11480" max="11480" width="8.7109375" style="209" customWidth="1"/>
    <col min="11481" max="11481" width="11" style="209" customWidth="1"/>
    <col min="11482" max="11482" width="7.85546875" style="209" customWidth="1"/>
    <col min="11483" max="11483" width="9.28515625" style="209" customWidth="1"/>
    <col min="11484" max="11484" width="10.42578125" style="209" customWidth="1"/>
    <col min="11485" max="11485" width="7" style="209" customWidth="1"/>
    <col min="11486" max="11486" width="9.85546875" style="209" customWidth="1"/>
    <col min="11487" max="11487" width="7.85546875" style="209" customWidth="1"/>
    <col min="11488" max="11488" width="23.42578125" style="209" customWidth="1"/>
    <col min="11489" max="11489" width="33.85546875" style="209" customWidth="1"/>
    <col min="11490" max="11491" width="11.42578125" style="209" customWidth="1"/>
    <col min="11492" max="11492" width="23.42578125" style="209" customWidth="1"/>
    <col min="11493" max="11725" width="11" style="209"/>
    <col min="11726" max="11726" width="31.85546875" style="209" customWidth="1"/>
    <col min="11727" max="11727" width="11" style="209" customWidth="1"/>
    <col min="11728" max="11728" width="10.42578125" style="209" customWidth="1"/>
    <col min="11729" max="11732" width="9.28515625" style="209" customWidth="1"/>
    <col min="11733" max="11733" width="10.7109375" style="209" customWidth="1"/>
    <col min="11734" max="11734" width="27" style="209" customWidth="1"/>
    <col min="11735" max="11735" width="6.42578125" style="209" customWidth="1"/>
    <col min="11736" max="11736" width="8.7109375" style="209" customWidth="1"/>
    <col min="11737" max="11737" width="11" style="209" customWidth="1"/>
    <col min="11738" max="11738" width="7.85546875" style="209" customWidth="1"/>
    <col min="11739" max="11739" width="9.28515625" style="209" customWidth="1"/>
    <col min="11740" max="11740" width="10.42578125" style="209" customWidth="1"/>
    <col min="11741" max="11741" width="7" style="209" customWidth="1"/>
    <col min="11742" max="11742" width="9.85546875" style="209" customWidth="1"/>
    <col min="11743" max="11743" width="7.85546875" style="209" customWidth="1"/>
    <col min="11744" max="11744" width="23.42578125" style="209" customWidth="1"/>
    <col min="11745" max="11745" width="33.85546875" style="209" customWidth="1"/>
    <col min="11746" max="11747" width="11.42578125" style="209" customWidth="1"/>
    <col min="11748" max="11748" width="23.42578125" style="209" customWidth="1"/>
    <col min="11749" max="11981" width="11" style="209"/>
    <col min="11982" max="11982" width="31.85546875" style="209" customWidth="1"/>
    <col min="11983" max="11983" width="11" style="209" customWidth="1"/>
    <col min="11984" max="11984" width="10.42578125" style="209" customWidth="1"/>
    <col min="11985" max="11988" width="9.28515625" style="209" customWidth="1"/>
    <col min="11989" max="11989" width="10.7109375" style="209" customWidth="1"/>
    <col min="11990" max="11990" width="27" style="209" customWidth="1"/>
    <col min="11991" max="11991" width="6.42578125" style="209" customWidth="1"/>
    <col min="11992" max="11992" width="8.7109375" style="209" customWidth="1"/>
    <col min="11993" max="11993" width="11" style="209" customWidth="1"/>
    <col min="11994" max="11994" width="7.85546875" style="209" customWidth="1"/>
    <col min="11995" max="11995" width="9.28515625" style="209" customWidth="1"/>
    <col min="11996" max="11996" width="10.42578125" style="209" customWidth="1"/>
    <col min="11997" max="11997" width="7" style="209" customWidth="1"/>
    <col min="11998" max="11998" width="9.85546875" style="209" customWidth="1"/>
    <col min="11999" max="11999" width="7.85546875" style="209" customWidth="1"/>
    <col min="12000" max="12000" width="23.42578125" style="209" customWidth="1"/>
    <col min="12001" max="12001" width="33.85546875" style="209" customWidth="1"/>
    <col min="12002" max="12003" width="11.42578125" style="209" customWidth="1"/>
    <col min="12004" max="12004" width="23.42578125" style="209" customWidth="1"/>
    <col min="12005" max="12237" width="11" style="209"/>
    <col min="12238" max="12238" width="31.85546875" style="209" customWidth="1"/>
    <col min="12239" max="12239" width="11" style="209" customWidth="1"/>
    <col min="12240" max="12240" width="10.42578125" style="209" customWidth="1"/>
    <col min="12241" max="12244" width="9.28515625" style="209" customWidth="1"/>
    <col min="12245" max="12245" width="10.7109375" style="209" customWidth="1"/>
    <col min="12246" max="12246" width="27" style="209" customWidth="1"/>
    <col min="12247" max="12247" width="6.42578125" style="209" customWidth="1"/>
    <col min="12248" max="12248" width="8.7109375" style="209" customWidth="1"/>
    <col min="12249" max="12249" width="11" style="209" customWidth="1"/>
    <col min="12250" max="12250" width="7.85546875" style="209" customWidth="1"/>
    <col min="12251" max="12251" width="9.28515625" style="209" customWidth="1"/>
    <col min="12252" max="12252" width="10.42578125" style="209" customWidth="1"/>
    <col min="12253" max="12253" width="7" style="209" customWidth="1"/>
    <col min="12254" max="12254" width="9.85546875" style="209" customWidth="1"/>
    <col min="12255" max="12255" width="7.85546875" style="209" customWidth="1"/>
    <col min="12256" max="12256" width="23.42578125" style="209" customWidth="1"/>
    <col min="12257" max="12257" width="33.85546875" style="209" customWidth="1"/>
    <col min="12258" max="12259" width="11.42578125" style="209" customWidth="1"/>
    <col min="12260" max="12260" width="23.42578125" style="209" customWidth="1"/>
    <col min="12261" max="12493" width="11" style="209"/>
    <col min="12494" max="12494" width="31.85546875" style="209" customWidth="1"/>
    <col min="12495" max="12495" width="11" style="209" customWidth="1"/>
    <col min="12496" max="12496" width="10.42578125" style="209" customWidth="1"/>
    <col min="12497" max="12500" width="9.28515625" style="209" customWidth="1"/>
    <col min="12501" max="12501" width="10.7109375" style="209" customWidth="1"/>
    <col min="12502" max="12502" width="27" style="209" customWidth="1"/>
    <col min="12503" max="12503" width="6.42578125" style="209" customWidth="1"/>
    <col min="12504" max="12504" width="8.7109375" style="209" customWidth="1"/>
    <col min="12505" max="12505" width="11" style="209" customWidth="1"/>
    <col min="12506" max="12506" width="7.85546875" style="209" customWidth="1"/>
    <col min="12507" max="12507" width="9.28515625" style="209" customWidth="1"/>
    <col min="12508" max="12508" width="10.42578125" style="209" customWidth="1"/>
    <col min="12509" max="12509" width="7" style="209" customWidth="1"/>
    <col min="12510" max="12510" width="9.85546875" style="209" customWidth="1"/>
    <col min="12511" max="12511" width="7.85546875" style="209" customWidth="1"/>
    <col min="12512" max="12512" width="23.42578125" style="209" customWidth="1"/>
    <col min="12513" max="12513" width="33.85546875" style="209" customWidth="1"/>
    <col min="12514" max="12515" width="11.42578125" style="209" customWidth="1"/>
    <col min="12516" max="12516" width="23.42578125" style="209" customWidth="1"/>
    <col min="12517" max="12749" width="11" style="209"/>
    <col min="12750" max="12750" width="31.85546875" style="209" customWidth="1"/>
    <col min="12751" max="12751" width="11" style="209" customWidth="1"/>
    <col min="12752" max="12752" width="10.42578125" style="209" customWidth="1"/>
    <col min="12753" max="12756" width="9.28515625" style="209" customWidth="1"/>
    <col min="12757" max="12757" width="10.7109375" style="209" customWidth="1"/>
    <col min="12758" max="12758" width="27" style="209" customWidth="1"/>
    <col min="12759" max="12759" width="6.42578125" style="209" customWidth="1"/>
    <col min="12760" max="12760" width="8.7109375" style="209" customWidth="1"/>
    <col min="12761" max="12761" width="11" style="209" customWidth="1"/>
    <col min="12762" max="12762" width="7.85546875" style="209" customWidth="1"/>
    <col min="12763" max="12763" width="9.28515625" style="209" customWidth="1"/>
    <col min="12764" max="12764" width="10.42578125" style="209" customWidth="1"/>
    <col min="12765" max="12765" width="7" style="209" customWidth="1"/>
    <col min="12766" max="12766" width="9.85546875" style="209" customWidth="1"/>
    <col min="12767" max="12767" width="7.85546875" style="209" customWidth="1"/>
    <col min="12768" max="12768" width="23.42578125" style="209" customWidth="1"/>
    <col min="12769" max="12769" width="33.85546875" style="209" customWidth="1"/>
    <col min="12770" max="12771" width="11.42578125" style="209" customWidth="1"/>
    <col min="12772" max="12772" width="23.42578125" style="209" customWidth="1"/>
    <col min="12773" max="13005" width="11" style="209"/>
    <col min="13006" max="13006" width="31.85546875" style="209" customWidth="1"/>
    <col min="13007" max="13007" width="11" style="209" customWidth="1"/>
    <col min="13008" max="13008" width="10.42578125" style="209" customWidth="1"/>
    <col min="13009" max="13012" width="9.28515625" style="209" customWidth="1"/>
    <col min="13013" max="13013" width="10.7109375" style="209" customWidth="1"/>
    <col min="13014" max="13014" width="27" style="209" customWidth="1"/>
    <col min="13015" max="13015" width="6.42578125" style="209" customWidth="1"/>
    <col min="13016" max="13016" width="8.7109375" style="209" customWidth="1"/>
    <col min="13017" max="13017" width="11" style="209" customWidth="1"/>
    <col min="13018" max="13018" width="7.85546875" style="209" customWidth="1"/>
    <col min="13019" max="13019" width="9.28515625" style="209" customWidth="1"/>
    <col min="13020" max="13020" width="10.42578125" style="209" customWidth="1"/>
    <col min="13021" max="13021" width="7" style="209" customWidth="1"/>
    <col min="13022" max="13022" width="9.85546875" style="209" customWidth="1"/>
    <col min="13023" max="13023" width="7.85546875" style="209" customWidth="1"/>
    <col min="13024" max="13024" width="23.42578125" style="209" customWidth="1"/>
    <col min="13025" max="13025" width="33.85546875" style="209" customWidth="1"/>
    <col min="13026" max="13027" width="11.42578125" style="209" customWidth="1"/>
    <col min="13028" max="13028" width="23.42578125" style="209" customWidth="1"/>
    <col min="13029" max="13261" width="11" style="209"/>
    <col min="13262" max="13262" width="31.85546875" style="209" customWidth="1"/>
    <col min="13263" max="13263" width="11" style="209" customWidth="1"/>
    <col min="13264" max="13264" width="10.42578125" style="209" customWidth="1"/>
    <col min="13265" max="13268" width="9.28515625" style="209" customWidth="1"/>
    <col min="13269" max="13269" width="10.7109375" style="209" customWidth="1"/>
    <col min="13270" max="13270" width="27" style="209" customWidth="1"/>
    <col min="13271" max="13271" width="6.42578125" style="209" customWidth="1"/>
    <col min="13272" max="13272" width="8.7109375" style="209" customWidth="1"/>
    <col min="13273" max="13273" width="11" style="209" customWidth="1"/>
    <col min="13274" max="13274" width="7.85546875" style="209" customWidth="1"/>
    <col min="13275" max="13275" width="9.28515625" style="209" customWidth="1"/>
    <col min="13276" max="13276" width="10.42578125" style="209" customWidth="1"/>
    <col min="13277" max="13277" width="7" style="209" customWidth="1"/>
    <col min="13278" max="13278" width="9.85546875" style="209" customWidth="1"/>
    <col min="13279" max="13279" width="7.85546875" style="209" customWidth="1"/>
    <col min="13280" max="13280" width="23.42578125" style="209" customWidth="1"/>
    <col min="13281" max="13281" width="33.85546875" style="209" customWidth="1"/>
    <col min="13282" max="13283" width="11.42578125" style="209" customWidth="1"/>
    <col min="13284" max="13284" width="23.42578125" style="209" customWidth="1"/>
    <col min="13285" max="13517" width="11" style="209"/>
    <col min="13518" max="13518" width="31.85546875" style="209" customWidth="1"/>
    <col min="13519" max="13519" width="11" style="209" customWidth="1"/>
    <col min="13520" max="13520" width="10.42578125" style="209" customWidth="1"/>
    <col min="13521" max="13524" width="9.28515625" style="209" customWidth="1"/>
    <col min="13525" max="13525" width="10.7109375" style="209" customWidth="1"/>
    <col min="13526" max="13526" width="27" style="209" customWidth="1"/>
    <col min="13527" max="13527" width="6.42578125" style="209" customWidth="1"/>
    <col min="13528" max="13528" width="8.7109375" style="209" customWidth="1"/>
    <col min="13529" max="13529" width="11" style="209" customWidth="1"/>
    <col min="13530" max="13530" width="7.85546875" style="209" customWidth="1"/>
    <col min="13531" max="13531" width="9.28515625" style="209" customWidth="1"/>
    <col min="13532" max="13532" width="10.42578125" style="209" customWidth="1"/>
    <col min="13533" max="13533" width="7" style="209" customWidth="1"/>
    <col min="13534" max="13534" width="9.85546875" style="209" customWidth="1"/>
    <col min="13535" max="13535" width="7.85546875" style="209" customWidth="1"/>
    <col min="13536" max="13536" width="23.42578125" style="209" customWidth="1"/>
    <col min="13537" max="13537" width="33.85546875" style="209" customWidth="1"/>
    <col min="13538" max="13539" width="11.42578125" style="209" customWidth="1"/>
    <col min="13540" max="13540" width="23.42578125" style="209" customWidth="1"/>
    <col min="13541" max="13773" width="11" style="209"/>
    <col min="13774" max="13774" width="31.85546875" style="209" customWidth="1"/>
    <col min="13775" max="13775" width="11" style="209" customWidth="1"/>
    <col min="13776" max="13776" width="10.42578125" style="209" customWidth="1"/>
    <col min="13777" max="13780" width="9.28515625" style="209" customWidth="1"/>
    <col min="13781" max="13781" width="10.7109375" style="209" customWidth="1"/>
    <col min="13782" max="13782" width="27" style="209" customWidth="1"/>
    <col min="13783" max="13783" width="6.42578125" style="209" customWidth="1"/>
    <col min="13784" max="13784" width="8.7109375" style="209" customWidth="1"/>
    <col min="13785" max="13785" width="11" style="209" customWidth="1"/>
    <col min="13786" max="13786" width="7.85546875" style="209" customWidth="1"/>
    <col min="13787" max="13787" width="9.28515625" style="209" customWidth="1"/>
    <col min="13788" max="13788" width="10.42578125" style="209" customWidth="1"/>
    <col min="13789" max="13789" width="7" style="209" customWidth="1"/>
    <col min="13790" max="13790" width="9.85546875" style="209" customWidth="1"/>
    <col min="13791" max="13791" width="7.85546875" style="209" customWidth="1"/>
    <col min="13792" max="13792" width="23.42578125" style="209" customWidth="1"/>
    <col min="13793" max="13793" width="33.85546875" style="209" customWidth="1"/>
    <col min="13794" max="13795" width="11.42578125" style="209" customWidth="1"/>
    <col min="13796" max="13796" width="23.42578125" style="209" customWidth="1"/>
    <col min="13797" max="14029" width="11" style="209"/>
    <col min="14030" max="14030" width="31.85546875" style="209" customWidth="1"/>
    <col min="14031" max="14031" width="11" style="209" customWidth="1"/>
    <col min="14032" max="14032" width="10.42578125" style="209" customWidth="1"/>
    <col min="14033" max="14036" width="9.28515625" style="209" customWidth="1"/>
    <col min="14037" max="14037" width="10.7109375" style="209" customWidth="1"/>
    <col min="14038" max="14038" width="27" style="209" customWidth="1"/>
    <col min="14039" max="14039" width="6.42578125" style="209" customWidth="1"/>
    <col min="14040" max="14040" width="8.7109375" style="209" customWidth="1"/>
    <col min="14041" max="14041" width="11" style="209" customWidth="1"/>
    <col min="14042" max="14042" width="7.85546875" style="209" customWidth="1"/>
    <col min="14043" max="14043" width="9.28515625" style="209" customWidth="1"/>
    <col min="14044" max="14044" width="10.42578125" style="209" customWidth="1"/>
    <col min="14045" max="14045" width="7" style="209" customWidth="1"/>
    <col min="14046" max="14046" width="9.85546875" style="209" customWidth="1"/>
    <col min="14047" max="14047" width="7.85546875" style="209" customWidth="1"/>
    <col min="14048" max="14048" width="23.42578125" style="209" customWidth="1"/>
    <col min="14049" max="14049" width="33.85546875" style="209" customWidth="1"/>
    <col min="14050" max="14051" width="11.42578125" style="209" customWidth="1"/>
    <col min="14052" max="14052" width="23.42578125" style="209" customWidth="1"/>
    <col min="14053" max="14285" width="11" style="209"/>
    <col min="14286" max="14286" width="31.85546875" style="209" customWidth="1"/>
    <col min="14287" max="14287" width="11" style="209" customWidth="1"/>
    <col min="14288" max="14288" width="10.42578125" style="209" customWidth="1"/>
    <col min="14289" max="14292" width="9.28515625" style="209" customWidth="1"/>
    <col min="14293" max="14293" width="10.7109375" style="209" customWidth="1"/>
    <col min="14294" max="14294" width="27" style="209" customWidth="1"/>
    <col min="14295" max="14295" width="6.42578125" style="209" customWidth="1"/>
    <col min="14296" max="14296" width="8.7109375" style="209" customWidth="1"/>
    <col min="14297" max="14297" width="11" style="209" customWidth="1"/>
    <col min="14298" max="14298" width="7.85546875" style="209" customWidth="1"/>
    <col min="14299" max="14299" width="9.28515625" style="209" customWidth="1"/>
    <col min="14300" max="14300" width="10.42578125" style="209" customWidth="1"/>
    <col min="14301" max="14301" width="7" style="209" customWidth="1"/>
    <col min="14302" max="14302" width="9.85546875" style="209" customWidth="1"/>
    <col min="14303" max="14303" width="7.85546875" style="209" customWidth="1"/>
    <col min="14304" max="14304" width="23.42578125" style="209" customWidth="1"/>
    <col min="14305" max="14305" width="33.85546875" style="209" customWidth="1"/>
    <col min="14306" max="14307" width="11.42578125" style="209" customWidth="1"/>
    <col min="14308" max="14308" width="23.42578125" style="209" customWidth="1"/>
    <col min="14309" max="14541" width="11" style="209"/>
    <col min="14542" max="14542" width="31.85546875" style="209" customWidth="1"/>
    <col min="14543" max="14543" width="11" style="209" customWidth="1"/>
    <col min="14544" max="14544" width="10.42578125" style="209" customWidth="1"/>
    <col min="14545" max="14548" width="9.28515625" style="209" customWidth="1"/>
    <col min="14549" max="14549" width="10.7109375" style="209" customWidth="1"/>
    <col min="14550" max="14550" width="27" style="209" customWidth="1"/>
    <col min="14551" max="14551" width="6.42578125" style="209" customWidth="1"/>
    <col min="14552" max="14552" width="8.7109375" style="209" customWidth="1"/>
    <col min="14553" max="14553" width="11" style="209" customWidth="1"/>
    <col min="14554" max="14554" width="7.85546875" style="209" customWidth="1"/>
    <col min="14555" max="14555" width="9.28515625" style="209" customWidth="1"/>
    <col min="14556" max="14556" width="10.42578125" style="209" customWidth="1"/>
    <col min="14557" max="14557" width="7" style="209" customWidth="1"/>
    <col min="14558" max="14558" width="9.85546875" style="209" customWidth="1"/>
    <col min="14559" max="14559" width="7.85546875" style="209" customWidth="1"/>
    <col min="14560" max="14560" width="23.42578125" style="209" customWidth="1"/>
    <col min="14561" max="14561" width="33.85546875" style="209" customWidth="1"/>
    <col min="14562" max="14563" width="11.42578125" style="209" customWidth="1"/>
    <col min="14564" max="14564" width="23.42578125" style="209" customWidth="1"/>
    <col min="14565" max="14797" width="11" style="209"/>
    <col min="14798" max="14798" width="31.85546875" style="209" customWidth="1"/>
    <col min="14799" max="14799" width="11" style="209" customWidth="1"/>
    <col min="14800" max="14800" width="10.42578125" style="209" customWidth="1"/>
    <col min="14801" max="14804" width="9.28515625" style="209" customWidth="1"/>
    <col min="14805" max="14805" width="10.7109375" style="209" customWidth="1"/>
    <col min="14806" max="14806" width="27" style="209" customWidth="1"/>
    <col min="14807" max="14807" width="6.42578125" style="209" customWidth="1"/>
    <col min="14808" max="14808" width="8.7109375" style="209" customWidth="1"/>
    <col min="14809" max="14809" width="11" style="209" customWidth="1"/>
    <col min="14810" max="14810" width="7.85546875" style="209" customWidth="1"/>
    <col min="14811" max="14811" width="9.28515625" style="209" customWidth="1"/>
    <col min="14812" max="14812" width="10.42578125" style="209" customWidth="1"/>
    <col min="14813" max="14813" width="7" style="209" customWidth="1"/>
    <col min="14814" max="14814" width="9.85546875" style="209" customWidth="1"/>
    <col min="14815" max="14815" width="7.85546875" style="209" customWidth="1"/>
    <col min="14816" max="14816" width="23.42578125" style="209" customWidth="1"/>
    <col min="14817" max="14817" width="33.85546875" style="209" customWidth="1"/>
    <col min="14818" max="14819" width="11.42578125" style="209" customWidth="1"/>
    <col min="14820" max="14820" width="23.42578125" style="209" customWidth="1"/>
    <col min="14821" max="15053" width="11" style="209"/>
    <col min="15054" max="15054" width="31.85546875" style="209" customWidth="1"/>
    <col min="15055" max="15055" width="11" style="209" customWidth="1"/>
    <col min="15056" max="15056" width="10.42578125" style="209" customWidth="1"/>
    <col min="15057" max="15060" width="9.28515625" style="209" customWidth="1"/>
    <col min="15061" max="15061" width="10.7109375" style="209" customWidth="1"/>
    <col min="15062" max="15062" width="27" style="209" customWidth="1"/>
    <col min="15063" max="15063" width="6.42578125" style="209" customWidth="1"/>
    <col min="15064" max="15064" width="8.7109375" style="209" customWidth="1"/>
    <col min="15065" max="15065" width="11" style="209" customWidth="1"/>
    <col min="15066" max="15066" width="7.85546875" style="209" customWidth="1"/>
    <col min="15067" max="15067" width="9.28515625" style="209" customWidth="1"/>
    <col min="15068" max="15068" width="10.42578125" style="209" customWidth="1"/>
    <col min="15069" max="15069" width="7" style="209" customWidth="1"/>
    <col min="15070" max="15070" width="9.85546875" style="209" customWidth="1"/>
    <col min="15071" max="15071" width="7.85546875" style="209" customWidth="1"/>
    <col min="15072" max="15072" width="23.42578125" style="209" customWidth="1"/>
    <col min="15073" max="15073" width="33.85546875" style="209" customWidth="1"/>
    <col min="15074" max="15075" width="11.42578125" style="209" customWidth="1"/>
    <col min="15076" max="15076" width="23.42578125" style="209" customWidth="1"/>
    <col min="15077" max="15309" width="11" style="209"/>
    <col min="15310" max="15310" width="31.85546875" style="209" customWidth="1"/>
    <col min="15311" max="15311" width="11" style="209" customWidth="1"/>
    <col min="15312" max="15312" width="10.42578125" style="209" customWidth="1"/>
    <col min="15313" max="15316" width="9.28515625" style="209" customWidth="1"/>
    <col min="15317" max="15317" width="10.7109375" style="209" customWidth="1"/>
    <col min="15318" max="15318" width="27" style="209" customWidth="1"/>
    <col min="15319" max="15319" width="6.42578125" style="209" customWidth="1"/>
    <col min="15320" max="15320" width="8.7109375" style="209" customWidth="1"/>
    <col min="15321" max="15321" width="11" style="209" customWidth="1"/>
    <col min="15322" max="15322" width="7.85546875" style="209" customWidth="1"/>
    <col min="15323" max="15323" width="9.28515625" style="209" customWidth="1"/>
    <col min="15324" max="15324" width="10.42578125" style="209" customWidth="1"/>
    <col min="15325" max="15325" width="7" style="209" customWidth="1"/>
    <col min="15326" max="15326" width="9.85546875" style="209" customWidth="1"/>
    <col min="15327" max="15327" width="7.85546875" style="209" customWidth="1"/>
    <col min="15328" max="15328" width="23.42578125" style="209" customWidth="1"/>
    <col min="15329" max="15329" width="33.85546875" style="209" customWidth="1"/>
    <col min="15330" max="15331" width="11.42578125" style="209" customWidth="1"/>
    <col min="15332" max="15332" width="23.42578125" style="209" customWidth="1"/>
    <col min="15333" max="15565" width="11" style="209"/>
    <col min="15566" max="15566" width="31.85546875" style="209" customWidth="1"/>
    <col min="15567" max="15567" width="11" style="209" customWidth="1"/>
    <col min="15568" max="15568" width="10.42578125" style="209" customWidth="1"/>
    <col min="15569" max="15572" width="9.28515625" style="209" customWidth="1"/>
    <col min="15573" max="15573" width="10.7109375" style="209" customWidth="1"/>
    <col min="15574" max="15574" width="27" style="209" customWidth="1"/>
    <col min="15575" max="15575" width="6.42578125" style="209" customWidth="1"/>
    <col min="15576" max="15576" width="8.7109375" style="209" customWidth="1"/>
    <col min="15577" max="15577" width="11" style="209" customWidth="1"/>
    <col min="15578" max="15578" width="7.85546875" style="209" customWidth="1"/>
    <col min="15579" max="15579" width="9.28515625" style="209" customWidth="1"/>
    <col min="15580" max="15580" width="10.42578125" style="209" customWidth="1"/>
    <col min="15581" max="15581" width="7" style="209" customWidth="1"/>
    <col min="15582" max="15582" width="9.85546875" style="209" customWidth="1"/>
    <col min="15583" max="15583" width="7.85546875" style="209" customWidth="1"/>
    <col min="15584" max="15584" width="23.42578125" style="209" customWidth="1"/>
    <col min="15585" max="15585" width="33.85546875" style="209" customWidth="1"/>
    <col min="15586" max="15587" width="11.42578125" style="209" customWidth="1"/>
    <col min="15588" max="15588" width="23.42578125" style="209" customWidth="1"/>
    <col min="15589" max="15821" width="11" style="209"/>
    <col min="15822" max="15822" width="31.85546875" style="209" customWidth="1"/>
    <col min="15823" max="15823" width="11" style="209" customWidth="1"/>
    <col min="15824" max="15824" width="10.42578125" style="209" customWidth="1"/>
    <col min="15825" max="15828" width="9.28515625" style="209" customWidth="1"/>
    <col min="15829" max="15829" width="10.7109375" style="209" customWidth="1"/>
    <col min="15830" max="15830" width="27" style="209" customWidth="1"/>
    <col min="15831" max="15831" width="6.42578125" style="209" customWidth="1"/>
    <col min="15832" max="15832" width="8.7109375" style="209" customWidth="1"/>
    <col min="15833" max="15833" width="11" style="209" customWidth="1"/>
    <col min="15834" max="15834" width="7.85546875" style="209" customWidth="1"/>
    <col min="15835" max="15835" width="9.28515625" style="209" customWidth="1"/>
    <col min="15836" max="15836" width="10.42578125" style="209" customWidth="1"/>
    <col min="15837" max="15837" width="7" style="209" customWidth="1"/>
    <col min="15838" max="15838" width="9.85546875" style="209" customWidth="1"/>
    <col min="15839" max="15839" width="7.85546875" style="209" customWidth="1"/>
    <col min="15840" max="15840" width="23.42578125" style="209" customWidth="1"/>
    <col min="15841" max="15841" width="33.85546875" style="209" customWidth="1"/>
    <col min="15842" max="15843" width="11.42578125" style="209" customWidth="1"/>
    <col min="15844" max="15844" width="23.42578125" style="209" customWidth="1"/>
    <col min="15845" max="16077" width="11" style="209"/>
    <col min="16078" max="16078" width="31.85546875" style="209" customWidth="1"/>
    <col min="16079" max="16079" width="11" style="209" customWidth="1"/>
    <col min="16080" max="16080" width="10.42578125" style="209" customWidth="1"/>
    <col min="16081" max="16084" width="9.28515625" style="209" customWidth="1"/>
    <col min="16085" max="16085" width="10.7109375" style="209" customWidth="1"/>
    <col min="16086" max="16086" width="27" style="209" customWidth="1"/>
    <col min="16087" max="16087" width="6.42578125" style="209" customWidth="1"/>
    <col min="16088" max="16088" width="8.7109375" style="209" customWidth="1"/>
    <col min="16089" max="16089" width="11" style="209" customWidth="1"/>
    <col min="16090" max="16090" width="7.85546875" style="209" customWidth="1"/>
    <col min="16091" max="16091" width="9.28515625" style="209" customWidth="1"/>
    <col min="16092" max="16092" width="10.42578125" style="209" customWidth="1"/>
    <col min="16093" max="16093" width="7" style="209" customWidth="1"/>
    <col min="16094" max="16094" width="9.85546875" style="209" customWidth="1"/>
    <col min="16095" max="16095" width="7.85546875" style="209" customWidth="1"/>
    <col min="16096" max="16096" width="23.42578125" style="209" customWidth="1"/>
    <col min="16097" max="16097" width="33.85546875" style="209" customWidth="1"/>
    <col min="16098" max="16099" width="11.42578125" style="209" customWidth="1"/>
    <col min="16100" max="16100" width="23.42578125" style="209" customWidth="1"/>
    <col min="16101" max="16384" width="11" style="209"/>
  </cols>
  <sheetData>
    <row r="1" spans="1:11" ht="24.75" customHeight="1">
      <c r="A1" s="207" t="s">
        <v>0</v>
      </c>
      <c r="J1" s="226" t="s">
        <v>1</v>
      </c>
    </row>
    <row r="2" spans="1:11" ht="18.95" customHeight="1">
      <c r="A2" s="227" t="s">
        <v>208</v>
      </c>
    </row>
    <row r="3" spans="1:11" s="229" customFormat="1" ht="18.95" customHeight="1">
      <c r="A3" s="765" t="s">
        <v>682</v>
      </c>
      <c r="B3" s="766"/>
      <c r="C3" s="767"/>
      <c r="D3" s="766"/>
      <c r="E3" s="766"/>
      <c r="F3" s="768"/>
      <c r="G3" s="768"/>
      <c r="H3" s="1087" t="s">
        <v>681</v>
      </c>
      <c r="I3" s="1087"/>
      <c r="J3" s="1087"/>
    </row>
    <row r="4" spans="1:11" s="229" customFormat="1" ht="18.95" customHeight="1">
      <c r="A4" s="765" t="s">
        <v>286</v>
      </c>
      <c r="B4" s="766"/>
      <c r="C4" s="767"/>
      <c r="D4" s="766"/>
      <c r="E4" s="766"/>
      <c r="F4" s="766"/>
      <c r="G4" s="766"/>
      <c r="H4" s="1086" t="s">
        <v>287</v>
      </c>
      <c r="I4" s="1086"/>
      <c r="J4" s="1086"/>
    </row>
    <row r="5" spans="1:11" ht="18.95" customHeight="1">
      <c r="A5" s="765" t="s">
        <v>288</v>
      </c>
      <c r="B5" s="768"/>
      <c r="C5" s="882"/>
      <c r="D5" s="768"/>
      <c r="E5" s="768"/>
      <c r="F5" s="766"/>
      <c r="G5" s="768"/>
      <c r="H5" s="768"/>
      <c r="I5" s="1086" t="s">
        <v>289</v>
      </c>
      <c r="J5" s="1086"/>
    </row>
    <row r="6" spans="1:11" ht="18.95" customHeight="1">
      <c r="A6" s="210"/>
      <c r="J6" s="233"/>
    </row>
    <row r="7" spans="1:11" ht="12.95" customHeight="1">
      <c r="A7" s="276" t="s">
        <v>869</v>
      </c>
      <c r="B7" s="15" t="s">
        <v>290</v>
      </c>
      <c r="C7" s="956" t="s">
        <v>968</v>
      </c>
      <c r="D7" s="956" t="s">
        <v>964</v>
      </c>
      <c r="E7" s="956" t="s">
        <v>809</v>
      </c>
      <c r="F7" s="220" t="s">
        <v>291</v>
      </c>
      <c r="G7" s="220" t="s">
        <v>292</v>
      </c>
      <c r="H7" s="220" t="s">
        <v>293</v>
      </c>
      <c r="I7" s="913" t="s">
        <v>294</v>
      </c>
      <c r="J7" s="914" t="s">
        <v>875</v>
      </c>
    </row>
    <row r="8" spans="1:11" ht="12.95" customHeight="1">
      <c r="A8" s="14" t="s">
        <v>295</v>
      </c>
      <c r="B8" s="15" t="s">
        <v>296</v>
      </c>
      <c r="D8" s="228" t="s">
        <v>965</v>
      </c>
      <c r="E8" s="956" t="s">
        <v>810</v>
      </c>
      <c r="F8" s="220" t="s">
        <v>297</v>
      </c>
      <c r="G8" s="220"/>
      <c r="H8" s="220" t="s">
        <v>298</v>
      </c>
      <c r="I8" s="913"/>
      <c r="J8" s="904" t="s">
        <v>299</v>
      </c>
      <c r="K8" s="1035"/>
    </row>
    <row r="9" spans="1:11" ht="12.95" customHeight="1">
      <c r="A9" s="16"/>
      <c r="B9" s="11"/>
      <c r="C9" s="14" t="s">
        <v>969</v>
      </c>
      <c r="D9" s="14" t="s">
        <v>966</v>
      </c>
      <c r="E9" s="898" t="s">
        <v>808</v>
      </c>
      <c r="F9" s="15" t="s">
        <v>300</v>
      </c>
      <c r="G9" s="15" t="s">
        <v>301</v>
      </c>
      <c r="H9" s="15" t="s">
        <v>302</v>
      </c>
      <c r="I9" s="580" t="s">
        <v>303</v>
      </c>
      <c r="J9" s="11"/>
    </row>
    <row r="10" spans="1:11" ht="12.95" customHeight="1">
      <c r="A10" s="16"/>
      <c r="B10" s="15"/>
      <c r="C10" s="1043" t="s">
        <v>970</v>
      </c>
      <c r="D10" s="228" t="s">
        <v>967</v>
      </c>
      <c r="E10" s="881"/>
      <c r="F10" s="15" t="s">
        <v>304</v>
      </c>
      <c r="G10" s="15"/>
      <c r="H10" s="15" t="s">
        <v>305</v>
      </c>
      <c r="I10" s="15"/>
      <c r="J10" s="14"/>
    </row>
    <row r="11" spans="1:11" ht="8.1" customHeight="1">
      <c r="A11" s="16"/>
      <c r="B11" s="15"/>
      <c r="C11" s="234"/>
      <c r="D11" s="15"/>
      <c r="E11" s="881"/>
      <c r="F11" s="15"/>
      <c r="G11" s="235"/>
      <c r="H11" s="15"/>
      <c r="I11" s="15"/>
      <c r="J11" s="15"/>
    </row>
    <row r="12" spans="1:11" ht="17.100000000000001" customHeight="1">
      <c r="A12" s="21" t="s">
        <v>18</v>
      </c>
      <c r="B12" s="954">
        <f>SUM(B13:B20)</f>
        <v>264</v>
      </c>
      <c r="C12" s="945">
        <f t="shared" ref="C12:D12" si="0">SUM(C13:C20)</f>
        <v>92</v>
      </c>
      <c r="D12" s="945">
        <f t="shared" si="0"/>
        <v>151</v>
      </c>
      <c r="E12" s="945">
        <f>SUM(E13:E20)</f>
        <v>77</v>
      </c>
      <c r="F12" s="22">
        <f>SUM(F13:F20)</f>
        <v>4935</v>
      </c>
      <c r="G12" s="945" t="s">
        <v>221</v>
      </c>
      <c r="H12" s="945">
        <f>SUM(H13:H20)</f>
        <v>12</v>
      </c>
      <c r="I12" s="945">
        <f>SUM(I13:I20)</f>
        <v>1</v>
      </c>
      <c r="J12" s="23" t="s">
        <v>19</v>
      </c>
    </row>
    <row r="13" spans="1:11" ht="17.100000000000001" customHeight="1">
      <c r="A13" s="25" t="s">
        <v>20</v>
      </c>
      <c r="B13" s="948">
        <v>12</v>
      </c>
      <c r="C13" s="948">
        <v>8</v>
      </c>
      <c r="D13" s="948">
        <v>3</v>
      </c>
      <c r="E13" s="884">
        <v>1</v>
      </c>
      <c r="F13" s="884">
        <v>272</v>
      </c>
      <c r="G13" s="884" t="s">
        <v>221</v>
      </c>
      <c r="H13" s="702" t="s">
        <v>221</v>
      </c>
      <c r="I13" s="702">
        <v>1</v>
      </c>
      <c r="J13" s="27" t="s">
        <v>21</v>
      </c>
    </row>
    <row r="14" spans="1:11" ht="17.100000000000001" customHeight="1">
      <c r="A14" s="25" t="s">
        <v>22</v>
      </c>
      <c r="B14" s="949">
        <v>21</v>
      </c>
      <c r="C14" s="949">
        <v>13</v>
      </c>
      <c r="D14" s="949">
        <v>13</v>
      </c>
      <c r="E14" s="884" t="s">
        <v>221</v>
      </c>
      <c r="F14" s="884">
        <v>45</v>
      </c>
      <c r="G14" s="884" t="s">
        <v>221</v>
      </c>
      <c r="H14" s="702">
        <v>1</v>
      </c>
      <c r="I14" s="884" t="s">
        <v>221</v>
      </c>
      <c r="J14" s="27" t="s">
        <v>23</v>
      </c>
    </row>
    <row r="15" spans="1:11" ht="17.100000000000001" customHeight="1">
      <c r="A15" s="25" t="s">
        <v>24</v>
      </c>
      <c r="B15" s="949">
        <v>2</v>
      </c>
      <c r="C15" s="949">
        <v>0</v>
      </c>
      <c r="D15" s="949" t="s">
        <v>221</v>
      </c>
      <c r="E15" s="884">
        <v>3</v>
      </c>
      <c r="F15" s="884">
        <v>637</v>
      </c>
      <c r="G15" s="884" t="s">
        <v>221</v>
      </c>
      <c r="H15" s="702" t="s">
        <v>221</v>
      </c>
      <c r="I15" s="884" t="s">
        <v>221</v>
      </c>
      <c r="J15" s="27" t="s">
        <v>25</v>
      </c>
    </row>
    <row r="16" spans="1:11" ht="17.100000000000001" customHeight="1">
      <c r="A16" s="16" t="s">
        <v>26</v>
      </c>
      <c r="B16" s="949">
        <v>15</v>
      </c>
      <c r="C16" s="949">
        <v>12</v>
      </c>
      <c r="D16" s="949">
        <v>105</v>
      </c>
      <c r="E16" s="884">
        <v>13</v>
      </c>
      <c r="F16" s="884">
        <v>166</v>
      </c>
      <c r="G16" s="884" t="s">
        <v>221</v>
      </c>
      <c r="H16" s="702">
        <v>4</v>
      </c>
      <c r="I16" s="884" t="s">
        <v>221</v>
      </c>
      <c r="J16" s="27" t="s">
        <v>27</v>
      </c>
    </row>
    <row r="17" spans="1:10" ht="17.100000000000001" customHeight="1">
      <c r="A17" s="16" t="s">
        <v>28</v>
      </c>
      <c r="B17" s="949">
        <v>11</v>
      </c>
      <c r="C17" s="949">
        <v>40</v>
      </c>
      <c r="D17" s="949">
        <v>16</v>
      </c>
      <c r="E17" s="884">
        <v>8</v>
      </c>
      <c r="F17" s="884">
        <v>733</v>
      </c>
      <c r="G17" s="884" t="s">
        <v>221</v>
      </c>
      <c r="H17" s="702" t="s">
        <v>221</v>
      </c>
      <c r="I17" s="884" t="s">
        <v>221</v>
      </c>
      <c r="J17" s="27" t="s">
        <v>29</v>
      </c>
    </row>
    <row r="18" spans="1:10" ht="17.100000000000001" customHeight="1">
      <c r="A18" s="16" t="s">
        <v>30</v>
      </c>
      <c r="B18" s="949">
        <v>173</v>
      </c>
      <c r="C18" s="949" t="s">
        <v>221</v>
      </c>
      <c r="D18" s="949" t="s">
        <v>221</v>
      </c>
      <c r="E18" s="884">
        <v>32</v>
      </c>
      <c r="F18" s="884">
        <v>437</v>
      </c>
      <c r="G18" s="884" t="s">
        <v>221</v>
      </c>
      <c r="H18" s="702" t="s">
        <v>221</v>
      </c>
      <c r="I18" s="884" t="s">
        <v>221</v>
      </c>
      <c r="J18" s="27" t="s">
        <v>31</v>
      </c>
    </row>
    <row r="19" spans="1:10" ht="17.100000000000001" customHeight="1">
      <c r="A19" s="16" t="s">
        <v>32</v>
      </c>
      <c r="B19" s="949">
        <v>22</v>
      </c>
      <c r="C19" s="949">
        <v>19</v>
      </c>
      <c r="D19" s="949">
        <v>3</v>
      </c>
      <c r="E19" s="884">
        <v>17</v>
      </c>
      <c r="F19" s="884">
        <v>2443</v>
      </c>
      <c r="G19" s="884" t="s">
        <v>221</v>
      </c>
      <c r="H19" s="950">
        <v>4</v>
      </c>
      <c r="I19" s="884" t="s">
        <v>221</v>
      </c>
      <c r="J19" s="27" t="s">
        <v>33</v>
      </c>
    </row>
    <row r="20" spans="1:10" ht="17.100000000000001" customHeight="1">
      <c r="A20" s="16" t="s">
        <v>34</v>
      </c>
      <c r="B20" s="949">
        <v>8</v>
      </c>
      <c r="C20" s="949" t="s">
        <v>221</v>
      </c>
      <c r="D20" s="949">
        <v>11</v>
      </c>
      <c r="E20" s="884">
        <v>3</v>
      </c>
      <c r="F20" s="884">
        <v>202</v>
      </c>
      <c r="G20" s="884" t="s">
        <v>221</v>
      </c>
      <c r="H20" s="950">
        <v>3</v>
      </c>
      <c r="I20" s="884" t="s">
        <v>221</v>
      </c>
      <c r="J20" s="27" t="s">
        <v>35</v>
      </c>
    </row>
    <row r="21" spans="1:10" ht="17.100000000000001" customHeight="1">
      <c r="A21" s="21" t="s">
        <v>36</v>
      </c>
      <c r="B21" s="954">
        <f>SUM(B22:B29)</f>
        <v>39</v>
      </c>
      <c r="C21" s="954">
        <f t="shared" ref="C21:D21" si="1">SUM(C22:C29)</f>
        <v>83</v>
      </c>
      <c r="D21" s="954">
        <f t="shared" si="1"/>
        <v>272</v>
      </c>
      <c r="E21" s="945">
        <f>SUM(E22:E29)</f>
        <v>171</v>
      </c>
      <c r="F21" s="22">
        <f>SUM(F22:F29)</f>
        <v>1437</v>
      </c>
      <c r="G21" s="945" t="s">
        <v>221</v>
      </c>
      <c r="H21" s="945" t="s">
        <v>221</v>
      </c>
      <c r="I21" s="945" t="s">
        <v>221</v>
      </c>
      <c r="J21" s="28" t="s">
        <v>37</v>
      </c>
    </row>
    <row r="22" spans="1:10" ht="17.100000000000001" customHeight="1">
      <c r="A22" s="25" t="s">
        <v>38</v>
      </c>
      <c r="B22" s="950">
        <v>4</v>
      </c>
      <c r="C22" s="950" t="s">
        <v>221</v>
      </c>
      <c r="D22" s="950">
        <v>19</v>
      </c>
      <c r="E22" s="884">
        <v>41</v>
      </c>
      <c r="F22" s="884">
        <v>125</v>
      </c>
      <c r="G22" s="884" t="s">
        <v>221</v>
      </c>
      <c r="H22" s="702" t="s">
        <v>221</v>
      </c>
      <c r="I22" s="884" t="s">
        <v>221</v>
      </c>
      <c r="J22" s="29" t="s">
        <v>39</v>
      </c>
    </row>
    <row r="23" spans="1:10" ht="17.100000000000001" customHeight="1">
      <c r="A23" s="25" t="s">
        <v>40</v>
      </c>
      <c r="B23" s="950">
        <v>4</v>
      </c>
      <c r="C23" s="950">
        <v>19</v>
      </c>
      <c r="D23" s="950" t="s">
        <v>221</v>
      </c>
      <c r="E23" s="884">
        <v>12</v>
      </c>
      <c r="F23" s="884">
        <v>418</v>
      </c>
      <c r="G23" s="884" t="s">
        <v>221</v>
      </c>
      <c r="H23" s="702" t="s">
        <v>221</v>
      </c>
      <c r="I23" s="884" t="s">
        <v>221</v>
      </c>
      <c r="J23" s="29" t="s">
        <v>41</v>
      </c>
    </row>
    <row r="24" spans="1:10" ht="17.100000000000001" customHeight="1">
      <c r="A24" s="25" t="s">
        <v>42</v>
      </c>
      <c r="B24" s="950">
        <v>3</v>
      </c>
      <c r="C24" s="950">
        <v>30</v>
      </c>
      <c r="D24" s="950">
        <v>10</v>
      </c>
      <c r="E24" s="884">
        <v>29</v>
      </c>
      <c r="F24" s="884">
        <v>75</v>
      </c>
      <c r="G24" s="884" t="s">
        <v>221</v>
      </c>
      <c r="H24" s="702" t="s">
        <v>221</v>
      </c>
      <c r="I24" s="884" t="s">
        <v>221</v>
      </c>
      <c r="J24" s="29" t="s">
        <v>43</v>
      </c>
    </row>
    <row r="25" spans="1:10" ht="17.100000000000001" customHeight="1">
      <c r="A25" s="25" t="s">
        <v>44</v>
      </c>
      <c r="B25" s="950">
        <v>1</v>
      </c>
      <c r="C25" s="950">
        <v>1</v>
      </c>
      <c r="D25" s="950">
        <v>11</v>
      </c>
      <c r="E25" s="884">
        <v>4</v>
      </c>
      <c r="F25" s="884">
        <v>359</v>
      </c>
      <c r="G25" s="884" t="s">
        <v>221</v>
      </c>
      <c r="H25" s="950" t="s">
        <v>221</v>
      </c>
      <c r="I25" s="884" t="s">
        <v>221</v>
      </c>
      <c r="J25" s="27" t="s">
        <v>45</v>
      </c>
    </row>
    <row r="26" spans="1:10" ht="17.100000000000001" customHeight="1">
      <c r="A26" s="25" t="s">
        <v>46</v>
      </c>
      <c r="B26" s="950">
        <v>5</v>
      </c>
      <c r="C26" s="950">
        <v>27</v>
      </c>
      <c r="D26" s="950">
        <v>24</v>
      </c>
      <c r="E26" s="884">
        <v>23</v>
      </c>
      <c r="F26" s="884">
        <v>26</v>
      </c>
      <c r="G26" s="884" t="s">
        <v>221</v>
      </c>
      <c r="H26" s="950" t="s">
        <v>221</v>
      </c>
      <c r="I26" s="884" t="s">
        <v>221</v>
      </c>
      <c r="J26" s="29" t="s">
        <v>47</v>
      </c>
    </row>
    <row r="27" spans="1:10" ht="17.100000000000001" customHeight="1">
      <c r="A27" s="25" t="s">
        <v>48</v>
      </c>
      <c r="B27" s="950">
        <v>12</v>
      </c>
      <c r="C27" s="950">
        <v>6</v>
      </c>
      <c r="D27" s="950" t="s">
        <v>221</v>
      </c>
      <c r="E27" s="884">
        <v>12</v>
      </c>
      <c r="F27" s="884">
        <v>147</v>
      </c>
      <c r="G27" s="884" t="s">
        <v>221</v>
      </c>
      <c r="H27" s="702" t="s">
        <v>221</v>
      </c>
      <c r="I27" s="884" t="s">
        <v>221</v>
      </c>
      <c r="J27" s="29" t="s">
        <v>49</v>
      </c>
    </row>
    <row r="28" spans="1:10" ht="17.100000000000001" customHeight="1">
      <c r="A28" s="25" t="s">
        <v>50</v>
      </c>
      <c r="B28" s="950">
        <v>8</v>
      </c>
      <c r="C28" s="950" t="s">
        <v>221</v>
      </c>
      <c r="D28" s="950">
        <v>168</v>
      </c>
      <c r="E28" s="884">
        <v>41</v>
      </c>
      <c r="F28" s="884">
        <v>224</v>
      </c>
      <c r="G28" s="884" t="s">
        <v>221</v>
      </c>
      <c r="H28" s="702" t="s">
        <v>221</v>
      </c>
      <c r="I28" s="884" t="s">
        <v>221</v>
      </c>
      <c r="J28" s="29" t="s">
        <v>51</v>
      </c>
    </row>
    <row r="29" spans="1:10" ht="17.100000000000001" customHeight="1">
      <c r="A29" s="25" t="s">
        <v>52</v>
      </c>
      <c r="B29" s="950">
        <v>2</v>
      </c>
      <c r="C29" s="950" t="s">
        <v>221</v>
      </c>
      <c r="D29" s="950">
        <v>40</v>
      </c>
      <c r="E29" s="884">
        <v>9</v>
      </c>
      <c r="F29" s="884">
        <v>63</v>
      </c>
      <c r="G29" s="884" t="s">
        <v>221</v>
      </c>
      <c r="H29" s="702" t="s">
        <v>221</v>
      </c>
      <c r="I29" s="884" t="s">
        <v>221</v>
      </c>
      <c r="J29" s="29" t="s">
        <v>53</v>
      </c>
    </row>
    <row r="30" spans="1:10" ht="17.100000000000001" customHeight="1">
      <c r="A30" s="21" t="s">
        <v>54</v>
      </c>
      <c r="B30" s="954">
        <f>SUM(B31:B39)</f>
        <v>107</v>
      </c>
      <c r="C30" s="954">
        <f t="shared" ref="C30:D30" si="2">SUM(C31:C39)</f>
        <v>318</v>
      </c>
      <c r="D30" s="954">
        <f t="shared" si="2"/>
        <v>147</v>
      </c>
      <c r="E30" s="945">
        <f>SUM(E31:E39)</f>
        <v>859</v>
      </c>
      <c r="F30" s="22">
        <f>SUM(F31:F39)</f>
        <v>3995</v>
      </c>
      <c r="G30" s="945" t="s">
        <v>221</v>
      </c>
      <c r="H30" s="945">
        <f>SUM(H31:H39)</f>
        <v>18</v>
      </c>
      <c r="I30" s="945" t="s">
        <v>221</v>
      </c>
      <c r="J30" s="23" t="s">
        <v>55</v>
      </c>
    </row>
    <row r="31" spans="1:10" ht="17.100000000000001" customHeight="1">
      <c r="A31" s="30" t="s">
        <v>56</v>
      </c>
      <c r="B31" s="950">
        <v>45</v>
      </c>
      <c r="C31" s="950">
        <v>12</v>
      </c>
      <c r="D31" s="950">
        <v>11</v>
      </c>
      <c r="E31" s="884">
        <v>298</v>
      </c>
      <c r="F31" s="884">
        <v>858</v>
      </c>
      <c r="G31" s="884" t="s">
        <v>221</v>
      </c>
      <c r="H31" s="950">
        <v>5</v>
      </c>
      <c r="I31" s="884" t="s">
        <v>221</v>
      </c>
      <c r="J31" s="27" t="s">
        <v>57</v>
      </c>
    </row>
    <row r="32" spans="1:10" ht="17.100000000000001" customHeight="1">
      <c r="A32" s="31" t="s">
        <v>58</v>
      </c>
      <c r="B32" s="950" t="s">
        <v>221</v>
      </c>
      <c r="C32" s="950">
        <v>140</v>
      </c>
      <c r="D32" s="950" t="s">
        <v>221</v>
      </c>
      <c r="E32" s="884">
        <v>0</v>
      </c>
      <c r="F32" s="884">
        <v>235</v>
      </c>
      <c r="G32" s="884" t="s">
        <v>221</v>
      </c>
      <c r="H32" s="702" t="s">
        <v>221</v>
      </c>
      <c r="I32" s="884" t="s">
        <v>221</v>
      </c>
      <c r="J32" s="27" t="s">
        <v>59</v>
      </c>
    </row>
    <row r="33" spans="1:10" ht="17.100000000000001" customHeight="1">
      <c r="A33" s="30" t="s">
        <v>60</v>
      </c>
      <c r="B33" s="950">
        <v>8</v>
      </c>
      <c r="C33" s="950">
        <v>1</v>
      </c>
      <c r="D33" s="950">
        <v>6</v>
      </c>
      <c r="E33" s="884">
        <v>28</v>
      </c>
      <c r="F33" s="884">
        <v>1679</v>
      </c>
      <c r="G33" s="884" t="s">
        <v>221</v>
      </c>
      <c r="H33" s="950" t="s">
        <v>221</v>
      </c>
      <c r="I33" s="884" t="s">
        <v>221</v>
      </c>
      <c r="J33" s="27" t="s">
        <v>61</v>
      </c>
    </row>
    <row r="34" spans="1:10" ht="17.100000000000001" customHeight="1">
      <c r="A34" s="25" t="s">
        <v>62</v>
      </c>
      <c r="B34" s="950">
        <v>22</v>
      </c>
      <c r="C34" s="950">
        <v>3</v>
      </c>
      <c r="D34" s="950">
        <v>17</v>
      </c>
      <c r="E34" s="884">
        <v>262</v>
      </c>
      <c r="F34" s="884">
        <v>88</v>
      </c>
      <c r="G34" s="884" t="s">
        <v>221</v>
      </c>
      <c r="H34" s="702">
        <v>2</v>
      </c>
      <c r="I34" s="884" t="s">
        <v>221</v>
      </c>
      <c r="J34" s="27" t="s">
        <v>63</v>
      </c>
    </row>
    <row r="35" spans="1:10" ht="17.100000000000001" customHeight="1">
      <c r="A35" s="31" t="s">
        <v>64</v>
      </c>
      <c r="B35" s="950">
        <v>1</v>
      </c>
      <c r="C35" s="950" t="s">
        <v>221</v>
      </c>
      <c r="D35" s="950">
        <v>58</v>
      </c>
      <c r="E35" s="884">
        <v>91</v>
      </c>
      <c r="F35" s="884">
        <v>74</v>
      </c>
      <c r="G35" s="884" t="s">
        <v>221</v>
      </c>
      <c r="H35" s="702" t="s">
        <v>221</v>
      </c>
      <c r="I35" s="884" t="s">
        <v>221</v>
      </c>
      <c r="J35" s="27" t="s">
        <v>797</v>
      </c>
    </row>
    <row r="36" spans="1:10" ht="17.100000000000001" customHeight="1">
      <c r="A36" s="25" t="s">
        <v>65</v>
      </c>
      <c r="B36" s="950">
        <v>8</v>
      </c>
      <c r="C36" s="950">
        <v>40</v>
      </c>
      <c r="D36" s="950" t="s">
        <v>221</v>
      </c>
      <c r="E36" s="884">
        <v>3</v>
      </c>
      <c r="F36" s="884">
        <v>135</v>
      </c>
      <c r="G36" s="884" t="s">
        <v>221</v>
      </c>
      <c r="H36" s="702" t="s">
        <v>221</v>
      </c>
      <c r="I36" s="884" t="s">
        <v>221</v>
      </c>
      <c r="J36" s="27" t="s">
        <v>66</v>
      </c>
    </row>
    <row r="37" spans="1:10" ht="17.100000000000001" customHeight="1">
      <c r="A37" s="25" t="s">
        <v>67</v>
      </c>
      <c r="B37" s="950">
        <v>6</v>
      </c>
      <c r="C37" s="950">
        <v>39</v>
      </c>
      <c r="D37" s="950">
        <v>7</v>
      </c>
      <c r="E37" s="884">
        <v>12</v>
      </c>
      <c r="F37" s="884">
        <v>414</v>
      </c>
      <c r="G37" s="884" t="s">
        <v>221</v>
      </c>
      <c r="H37" s="950" t="s">
        <v>221</v>
      </c>
      <c r="I37" s="884" t="s">
        <v>221</v>
      </c>
      <c r="J37" s="27" t="s">
        <v>68</v>
      </c>
    </row>
    <row r="38" spans="1:10" ht="17.100000000000001" customHeight="1">
      <c r="A38" s="25" t="s">
        <v>69</v>
      </c>
      <c r="B38" s="950">
        <v>15</v>
      </c>
      <c r="C38" s="950">
        <v>76</v>
      </c>
      <c r="D38" s="950">
        <v>24</v>
      </c>
      <c r="E38" s="884">
        <v>142</v>
      </c>
      <c r="F38" s="884">
        <v>279</v>
      </c>
      <c r="G38" s="884" t="s">
        <v>221</v>
      </c>
      <c r="H38" s="950">
        <v>11</v>
      </c>
      <c r="I38" s="884" t="s">
        <v>221</v>
      </c>
      <c r="J38" s="27" t="s">
        <v>70</v>
      </c>
    </row>
    <row r="39" spans="1:10" ht="17.100000000000001" customHeight="1">
      <c r="A39" s="25" t="s">
        <v>71</v>
      </c>
      <c r="B39" s="950">
        <v>2</v>
      </c>
      <c r="C39" s="950">
        <v>7</v>
      </c>
      <c r="D39" s="950">
        <v>24</v>
      </c>
      <c r="E39" s="884">
        <v>23</v>
      </c>
      <c r="F39" s="884">
        <v>233</v>
      </c>
      <c r="G39" s="884" t="s">
        <v>221</v>
      </c>
      <c r="H39" s="702" t="s">
        <v>221</v>
      </c>
      <c r="I39" s="884" t="s">
        <v>221</v>
      </c>
      <c r="J39" s="27" t="s">
        <v>72</v>
      </c>
    </row>
    <row r="40" spans="1:10" ht="17.100000000000001" customHeight="1">
      <c r="A40" s="32" t="s">
        <v>73</v>
      </c>
      <c r="B40" s="954">
        <f>SUM(B41:B47)</f>
        <v>122</v>
      </c>
      <c r="C40" s="954">
        <f t="shared" ref="C40:D40" si="3">SUM(C41:C47)</f>
        <v>47</v>
      </c>
      <c r="D40" s="954">
        <f t="shared" si="3"/>
        <v>77</v>
      </c>
      <c r="E40" s="22">
        <f>SUM(E41:E47)</f>
        <v>2573</v>
      </c>
      <c r="F40" s="22">
        <f>SUM(F41:F47)</f>
        <v>6298</v>
      </c>
      <c r="G40" s="945">
        <f>SUM(G41:G47)</f>
        <v>1</v>
      </c>
      <c r="H40" s="945">
        <f>SUM(H41:H47)</f>
        <v>61</v>
      </c>
      <c r="I40" s="945">
        <f>SUM(I41:I47)</f>
        <v>1</v>
      </c>
      <c r="J40" s="23" t="s">
        <v>74</v>
      </c>
    </row>
    <row r="41" spans="1:10" ht="17.100000000000001" customHeight="1">
      <c r="A41" s="30" t="s">
        <v>75</v>
      </c>
      <c r="B41" s="950">
        <v>36</v>
      </c>
      <c r="C41" s="950">
        <v>1</v>
      </c>
      <c r="D41" s="950">
        <v>20</v>
      </c>
      <c r="E41" s="884">
        <v>308</v>
      </c>
      <c r="F41" s="884">
        <v>1568</v>
      </c>
      <c r="G41" s="884">
        <v>1</v>
      </c>
      <c r="H41" s="950">
        <v>40</v>
      </c>
      <c r="I41" s="884" t="s">
        <v>221</v>
      </c>
      <c r="J41" s="29" t="s">
        <v>76</v>
      </c>
    </row>
    <row r="42" spans="1:10" s="229" customFormat="1" ht="17.100000000000001" customHeight="1">
      <c r="A42" s="30" t="s">
        <v>77</v>
      </c>
      <c r="B42" s="950">
        <v>15</v>
      </c>
      <c r="C42" s="950">
        <v>1</v>
      </c>
      <c r="D42" s="950">
        <v>9</v>
      </c>
      <c r="E42" s="884">
        <v>58</v>
      </c>
      <c r="F42" s="884">
        <v>684</v>
      </c>
      <c r="G42" s="884" t="s">
        <v>221</v>
      </c>
      <c r="H42" s="702">
        <v>3</v>
      </c>
      <c r="I42" s="884" t="s">
        <v>221</v>
      </c>
      <c r="J42" s="27" t="s">
        <v>78</v>
      </c>
    </row>
    <row r="43" spans="1:10" ht="17.100000000000001" customHeight="1">
      <c r="A43" s="30" t="s">
        <v>79</v>
      </c>
      <c r="B43" s="950">
        <v>15</v>
      </c>
      <c r="C43" s="950" t="s">
        <v>221</v>
      </c>
      <c r="D43" s="950">
        <v>6</v>
      </c>
      <c r="E43" s="884">
        <v>886</v>
      </c>
      <c r="F43" s="884">
        <v>1515</v>
      </c>
      <c r="G43" s="884" t="s">
        <v>221</v>
      </c>
      <c r="H43" s="950">
        <v>1</v>
      </c>
      <c r="I43" s="884" t="s">
        <v>221</v>
      </c>
      <c r="J43" s="27" t="s">
        <v>80</v>
      </c>
    </row>
    <row r="44" spans="1:10" ht="17.100000000000001" customHeight="1">
      <c r="A44" s="30" t="s">
        <v>81</v>
      </c>
      <c r="B44" s="950">
        <v>21</v>
      </c>
      <c r="C44" s="950">
        <v>19</v>
      </c>
      <c r="D44" s="950">
        <v>28</v>
      </c>
      <c r="E44" s="884">
        <v>871</v>
      </c>
      <c r="F44" s="884">
        <v>743</v>
      </c>
      <c r="G44" s="884" t="s">
        <v>221</v>
      </c>
      <c r="H44" s="702">
        <v>9</v>
      </c>
      <c r="I44" s="949">
        <v>1</v>
      </c>
      <c r="J44" s="27" t="s">
        <v>82</v>
      </c>
    </row>
    <row r="45" spans="1:10" ht="17.100000000000001" customHeight="1">
      <c r="A45" s="30" t="s">
        <v>83</v>
      </c>
      <c r="B45" s="950">
        <v>18</v>
      </c>
      <c r="C45" s="950">
        <v>22</v>
      </c>
      <c r="D45" s="950">
        <v>3</v>
      </c>
      <c r="E45" s="884">
        <v>114</v>
      </c>
      <c r="F45" s="884">
        <v>429</v>
      </c>
      <c r="G45" s="884" t="s">
        <v>221</v>
      </c>
      <c r="H45" s="702">
        <v>5</v>
      </c>
      <c r="I45" s="884" t="s">
        <v>221</v>
      </c>
      <c r="J45" s="29" t="s">
        <v>84</v>
      </c>
    </row>
    <row r="46" spans="1:10" ht="17.100000000000001" customHeight="1">
      <c r="A46" s="30" t="s">
        <v>85</v>
      </c>
      <c r="B46" s="950">
        <v>11</v>
      </c>
      <c r="C46" s="950">
        <v>4</v>
      </c>
      <c r="D46" s="950">
        <v>4</v>
      </c>
      <c r="E46" s="884">
        <v>45</v>
      </c>
      <c r="F46" s="884">
        <v>784</v>
      </c>
      <c r="G46" s="884" t="s">
        <v>221</v>
      </c>
      <c r="H46" s="702">
        <v>1</v>
      </c>
      <c r="I46" s="884" t="s">
        <v>221</v>
      </c>
      <c r="J46" s="29" t="s">
        <v>86</v>
      </c>
    </row>
    <row r="47" spans="1:10" ht="17.100000000000001" customHeight="1">
      <c r="A47" s="30" t="s">
        <v>87</v>
      </c>
      <c r="B47" s="950">
        <v>6</v>
      </c>
      <c r="C47" s="950" t="s">
        <v>221</v>
      </c>
      <c r="D47" s="950">
        <v>7</v>
      </c>
      <c r="E47" s="884">
        <v>291</v>
      </c>
      <c r="F47" s="884">
        <v>575</v>
      </c>
      <c r="G47" s="884" t="s">
        <v>221</v>
      </c>
      <c r="H47" s="702">
        <v>2</v>
      </c>
      <c r="I47" s="884" t="s">
        <v>221</v>
      </c>
      <c r="J47" s="27" t="s">
        <v>88</v>
      </c>
    </row>
    <row r="48" spans="1:10" ht="17.100000000000001" customHeight="1">
      <c r="A48" s="33" t="s">
        <v>89</v>
      </c>
      <c r="B48" s="954">
        <f>SUM(B49:B53)</f>
        <v>60</v>
      </c>
      <c r="C48" s="954">
        <f t="shared" ref="C48:D48" si="4">SUM(C49:C53)</f>
        <v>392</v>
      </c>
      <c r="D48" s="954">
        <f t="shared" si="4"/>
        <v>103</v>
      </c>
      <c r="E48" s="945">
        <f>SUM(E49:E53)</f>
        <v>237</v>
      </c>
      <c r="F48" s="22">
        <f>SUM(F49:F53)</f>
        <v>1554</v>
      </c>
      <c r="G48" s="988">
        <f>SUM(G49:G53)</f>
        <v>0</v>
      </c>
      <c r="H48" s="945">
        <f>SUM(H49:H53)</f>
        <v>14</v>
      </c>
      <c r="I48" s="945">
        <f>SUM(I49:I53)</f>
        <v>3</v>
      </c>
      <c r="J48" s="23" t="s">
        <v>90</v>
      </c>
    </row>
    <row r="49" spans="1:10" ht="17.100000000000001" customHeight="1">
      <c r="A49" s="25" t="s">
        <v>91</v>
      </c>
      <c r="B49" s="951">
        <v>3</v>
      </c>
      <c r="C49" s="951">
        <v>204</v>
      </c>
      <c r="D49" s="951">
        <v>10</v>
      </c>
      <c r="E49" s="884">
        <v>22</v>
      </c>
      <c r="F49" s="884">
        <v>309</v>
      </c>
      <c r="G49" s="884" t="s">
        <v>221</v>
      </c>
      <c r="H49" s="702">
        <v>4</v>
      </c>
      <c r="I49" s="884" t="s">
        <v>221</v>
      </c>
      <c r="J49" s="27" t="s">
        <v>92</v>
      </c>
    </row>
    <row r="50" spans="1:10" ht="17.100000000000001" customHeight="1">
      <c r="A50" s="30" t="s">
        <v>93</v>
      </c>
      <c r="B50" s="950">
        <v>21</v>
      </c>
      <c r="C50" s="950">
        <v>79</v>
      </c>
      <c r="D50" s="950">
        <v>32</v>
      </c>
      <c r="E50" s="884">
        <v>50</v>
      </c>
      <c r="F50" s="884">
        <v>339</v>
      </c>
      <c r="G50" s="884" t="s">
        <v>221</v>
      </c>
      <c r="H50" s="702">
        <v>4</v>
      </c>
      <c r="I50" s="884" t="s">
        <v>221</v>
      </c>
      <c r="J50" s="27" t="s">
        <v>94</v>
      </c>
    </row>
    <row r="51" spans="1:10" ht="17.100000000000001" customHeight="1">
      <c r="A51" s="30" t="s">
        <v>95</v>
      </c>
      <c r="B51" s="950">
        <v>12</v>
      </c>
      <c r="C51" s="950">
        <v>109</v>
      </c>
      <c r="D51" s="950">
        <v>16</v>
      </c>
      <c r="E51" s="884">
        <v>26</v>
      </c>
      <c r="F51" s="884">
        <v>308</v>
      </c>
      <c r="G51" s="884" t="s">
        <v>221</v>
      </c>
      <c r="H51" s="702" t="s">
        <v>221</v>
      </c>
      <c r="I51" s="884" t="s">
        <v>221</v>
      </c>
      <c r="J51" s="27" t="s">
        <v>96</v>
      </c>
    </row>
    <row r="52" spans="1:10" s="229" customFormat="1" ht="17.100000000000001" customHeight="1">
      <c r="A52" s="30" t="s">
        <v>97</v>
      </c>
      <c r="B52" s="950">
        <v>10</v>
      </c>
      <c r="C52" s="950" t="s">
        <v>221</v>
      </c>
      <c r="D52" s="950">
        <v>5</v>
      </c>
      <c r="E52" s="884">
        <v>87</v>
      </c>
      <c r="F52" s="884">
        <v>322</v>
      </c>
      <c r="G52" s="884" t="s">
        <v>221</v>
      </c>
      <c r="H52" s="702">
        <v>3</v>
      </c>
      <c r="I52" s="702">
        <v>1</v>
      </c>
      <c r="J52" s="27" t="s">
        <v>98</v>
      </c>
    </row>
    <row r="53" spans="1:10" s="229" customFormat="1" ht="17.100000000000001" customHeight="1">
      <c r="A53" s="30" t="s">
        <v>99</v>
      </c>
      <c r="B53" s="950">
        <v>14</v>
      </c>
      <c r="C53" s="950" t="s">
        <v>221</v>
      </c>
      <c r="D53" s="950">
        <v>40</v>
      </c>
      <c r="E53" s="884">
        <v>52</v>
      </c>
      <c r="F53" s="884">
        <v>276</v>
      </c>
      <c r="G53" s="884" t="s">
        <v>221</v>
      </c>
      <c r="H53" s="950">
        <v>3</v>
      </c>
      <c r="I53" s="702">
        <v>2</v>
      </c>
      <c r="J53" s="29" t="s">
        <v>100</v>
      </c>
    </row>
    <row r="54" spans="1:10" ht="18" customHeight="1">
      <c r="A54" s="236"/>
      <c r="B54" s="237"/>
      <c r="C54" s="238"/>
      <c r="D54" s="239"/>
      <c r="E54" s="239"/>
      <c r="F54" s="240"/>
      <c r="G54" s="239"/>
      <c r="H54" s="239"/>
      <c r="I54" s="239"/>
      <c r="J54" s="241"/>
    </row>
    <row r="55" spans="1:10" ht="12.75" customHeight="1">
      <c r="A55" s="242"/>
      <c r="B55" s="237"/>
      <c r="D55" s="243"/>
      <c r="E55" s="243"/>
      <c r="G55" s="243"/>
      <c r="H55" s="244"/>
      <c r="I55" s="243"/>
    </row>
    <row r="56" spans="1:10" ht="12.95" customHeight="1">
      <c r="A56" s="242"/>
      <c r="B56" s="237"/>
    </row>
    <row r="57" spans="1:10" ht="12.75" customHeight="1">
      <c r="A57" s="242"/>
      <c r="B57" s="237"/>
    </row>
    <row r="58" spans="1:10" s="229" customFormat="1">
      <c r="A58" s="245"/>
      <c r="B58" s="228"/>
      <c r="D58" s="222"/>
      <c r="E58" s="222"/>
      <c r="F58" s="222"/>
      <c r="G58" s="222"/>
      <c r="H58" s="222"/>
      <c r="I58" s="222"/>
      <c r="J58" s="222"/>
    </row>
    <row r="59" spans="1:10">
      <c r="A59" s="242"/>
      <c r="D59" s="228"/>
      <c r="E59" s="228"/>
      <c r="F59" s="228"/>
      <c r="G59" s="228"/>
    </row>
    <row r="60" spans="1:10">
      <c r="A60" s="242"/>
    </row>
    <row r="61" spans="1:10">
      <c r="A61" s="242"/>
      <c r="J61" s="228"/>
    </row>
    <row r="62" spans="1:10">
      <c r="A62" s="242"/>
      <c r="H62" s="228"/>
      <c r="I62" s="228"/>
    </row>
    <row r="63" spans="1:10">
      <c r="A63" s="242"/>
    </row>
    <row r="64" spans="1:10" s="229" customFormat="1">
      <c r="A64" s="245"/>
      <c r="B64" s="228"/>
      <c r="D64" s="222"/>
      <c r="E64" s="222"/>
      <c r="F64" s="222"/>
      <c r="G64" s="222"/>
      <c r="H64" s="222"/>
      <c r="I64" s="222"/>
      <c r="J64" s="222"/>
    </row>
    <row r="65" spans="1:10" ht="22.5">
      <c r="A65" s="207" t="s">
        <v>0</v>
      </c>
      <c r="C65" s="222"/>
      <c r="J65" s="226" t="s">
        <v>1</v>
      </c>
    </row>
    <row r="66" spans="1:10" ht="18.75">
      <c r="A66" s="227" t="s">
        <v>208</v>
      </c>
      <c r="C66" s="222"/>
    </row>
    <row r="67" spans="1:10" ht="18.75">
      <c r="A67" s="765" t="s">
        <v>682</v>
      </c>
      <c r="B67" s="766"/>
      <c r="C67" s="766"/>
      <c r="D67" s="766"/>
      <c r="E67" s="766"/>
      <c r="F67" s="768"/>
      <c r="G67" s="768"/>
      <c r="H67" s="1087" t="s">
        <v>683</v>
      </c>
      <c r="I67" s="1087"/>
      <c r="J67" s="1087"/>
    </row>
    <row r="68" spans="1:10" ht="20.25">
      <c r="A68" s="765" t="s">
        <v>286</v>
      </c>
      <c r="B68" s="766"/>
      <c r="C68" s="766"/>
      <c r="D68" s="766"/>
      <c r="E68" s="766"/>
      <c r="F68" s="766"/>
      <c r="G68" s="766"/>
      <c r="H68" s="1103" t="s">
        <v>863</v>
      </c>
      <c r="I68" s="1103"/>
      <c r="J68" s="1103"/>
    </row>
    <row r="69" spans="1:10" ht="20.25">
      <c r="A69" s="765" t="s">
        <v>306</v>
      </c>
      <c r="B69" s="768"/>
      <c r="C69" s="766"/>
      <c r="D69" s="768"/>
      <c r="E69" s="768"/>
      <c r="F69" s="766"/>
      <c r="G69" s="768"/>
      <c r="H69" s="768"/>
      <c r="I69" s="1102" t="s">
        <v>307</v>
      </c>
      <c r="J69" s="1102"/>
    </row>
    <row r="70" spans="1:10" ht="18.75">
      <c r="A70" s="765"/>
      <c r="B70" s="768"/>
      <c r="C70" s="766"/>
      <c r="D70" s="768"/>
      <c r="E70" s="768"/>
      <c r="F70" s="768"/>
      <c r="G70" s="768"/>
      <c r="H70" s="768"/>
      <c r="I70" s="768"/>
      <c r="J70" s="883"/>
    </row>
    <row r="71" spans="1:10">
      <c r="A71" s="276" t="s">
        <v>869</v>
      </c>
      <c r="B71" s="15" t="s">
        <v>290</v>
      </c>
      <c r="C71" s="956" t="s">
        <v>971</v>
      </c>
      <c r="D71" s="956" t="s">
        <v>964</v>
      </c>
      <c r="E71" s="956" t="s">
        <v>809</v>
      </c>
      <c r="F71" s="220" t="s">
        <v>291</v>
      </c>
      <c r="G71" s="220" t="s">
        <v>292</v>
      </c>
      <c r="H71" s="220" t="s">
        <v>293</v>
      </c>
      <c r="I71" s="220" t="s">
        <v>294</v>
      </c>
      <c r="J71" s="914" t="s">
        <v>870</v>
      </c>
    </row>
    <row r="72" spans="1:10">
      <c r="A72" s="14" t="s">
        <v>295</v>
      </c>
      <c r="B72" s="15" t="s">
        <v>296</v>
      </c>
      <c r="C72" s="956" t="s">
        <v>972</v>
      </c>
      <c r="D72" s="228" t="s">
        <v>965</v>
      </c>
      <c r="E72" s="956" t="s">
        <v>810</v>
      </c>
      <c r="F72" s="220" t="s">
        <v>297</v>
      </c>
      <c r="G72" s="65"/>
      <c r="H72" s="220" t="s">
        <v>298</v>
      </c>
      <c r="I72" s="65"/>
      <c r="J72" s="904" t="s">
        <v>299</v>
      </c>
    </row>
    <row r="73" spans="1:10">
      <c r="A73" s="16"/>
      <c r="B73" s="15"/>
      <c r="C73" s="1043" t="s">
        <v>973</v>
      </c>
      <c r="D73" s="14" t="s">
        <v>966</v>
      </c>
      <c r="E73" s="898" t="s">
        <v>808</v>
      </c>
      <c r="F73" s="15" t="s">
        <v>300</v>
      </c>
      <c r="G73" s="15" t="s">
        <v>301</v>
      </c>
      <c r="H73" s="15" t="s">
        <v>302</v>
      </c>
      <c r="I73" s="15" t="s">
        <v>303</v>
      </c>
      <c r="J73" s="11"/>
    </row>
    <row r="74" spans="1:10">
      <c r="A74" s="16"/>
      <c r="B74" s="15"/>
      <c r="C74" s="1043" t="s">
        <v>974</v>
      </c>
      <c r="D74" s="1043" t="s">
        <v>967</v>
      </c>
      <c r="E74" s="881"/>
      <c r="F74" s="15" t="s">
        <v>304</v>
      </c>
      <c r="G74" s="15"/>
      <c r="H74" s="15" t="s">
        <v>305</v>
      </c>
      <c r="I74" s="15"/>
      <c r="J74" s="14"/>
    </row>
    <row r="75" spans="1:10">
      <c r="A75" s="16"/>
      <c r="B75" s="15"/>
      <c r="C75" s="15"/>
      <c r="D75" s="15"/>
      <c r="E75" s="881"/>
      <c r="F75" s="15"/>
      <c r="G75" s="15"/>
      <c r="H75" s="15"/>
      <c r="I75" s="15"/>
      <c r="J75" s="15"/>
    </row>
    <row r="76" spans="1:10" ht="14.25">
      <c r="A76" s="32" t="s">
        <v>101</v>
      </c>
      <c r="B76" s="955">
        <f>SUM(B77:B85)</f>
        <v>77</v>
      </c>
      <c r="C76" s="955">
        <f t="shared" ref="C76:D76" si="5">SUM(C77:C85)</f>
        <v>135</v>
      </c>
      <c r="D76" s="955">
        <f t="shared" si="5"/>
        <v>165</v>
      </c>
      <c r="E76" s="22">
        <f>SUM(E77:E85)</f>
        <v>1614</v>
      </c>
      <c r="F76" s="22">
        <f>SUM(F77:F85)</f>
        <v>7803</v>
      </c>
      <c r="G76" s="947">
        <f>SUM(G77:G85)</f>
        <v>3</v>
      </c>
      <c r="H76" s="947">
        <f>SUM(H77:H85)</f>
        <v>38</v>
      </c>
      <c r="I76" s="945" t="s">
        <v>221</v>
      </c>
      <c r="J76" s="150" t="s">
        <v>102</v>
      </c>
    </row>
    <row r="77" spans="1:10" ht="15">
      <c r="A77" s="761" t="s">
        <v>103</v>
      </c>
      <c r="B77" s="884">
        <v>2</v>
      </c>
      <c r="C77" s="884" t="s">
        <v>221</v>
      </c>
      <c r="D77" s="884">
        <v>8</v>
      </c>
      <c r="E77" s="884">
        <v>31</v>
      </c>
      <c r="F77" s="884">
        <v>579</v>
      </c>
      <c r="G77" s="884" t="s">
        <v>221</v>
      </c>
      <c r="H77" s="884" t="s">
        <v>221</v>
      </c>
      <c r="I77" s="884" t="s">
        <v>221</v>
      </c>
      <c r="J77" s="763" t="s">
        <v>104</v>
      </c>
    </row>
    <row r="78" spans="1:10" ht="15">
      <c r="A78" s="761" t="s">
        <v>105</v>
      </c>
      <c r="B78" s="884">
        <v>2</v>
      </c>
      <c r="C78" s="884" t="s">
        <v>221</v>
      </c>
      <c r="D78" s="884" t="s">
        <v>221</v>
      </c>
      <c r="E78" s="884">
        <v>76</v>
      </c>
      <c r="F78" s="884">
        <v>483</v>
      </c>
      <c r="G78" s="884" t="s">
        <v>221</v>
      </c>
      <c r="H78" s="884">
        <v>2</v>
      </c>
      <c r="I78" s="884" t="s">
        <v>221</v>
      </c>
      <c r="J78" s="763" t="s">
        <v>106</v>
      </c>
    </row>
    <row r="79" spans="1:10" ht="15">
      <c r="A79" s="761" t="s">
        <v>806</v>
      </c>
      <c r="B79" s="884">
        <v>16</v>
      </c>
      <c r="C79" s="884" t="s">
        <v>221</v>
      </c>
      <c r="D79" s="884">
        <v>60</v>
      </c>
      <c r="E79" s="884">
        <v>1220</v>
      </c>
      <c r="F79" s="884">
        <v>3463</v>
      </c>
      <c r="G79" s="884">
        <v>1</v>
      </c>
      <c r="H79" s="884">
        <v>30</v>
      </c>
      <c r="I79" s="884" t="s">
        <v>221</v>
      </c>
      <c r="J79" s="763" t="s">
        <v>807</v>
      </c>
    </row>
    <row r="80" spans="1:10" ht="15">
      <c r="A80" s="761" t="s">
        <v>121</v>
      </c>
      <c r="B80" s="884">
        <v>14</v>
      </c>
      <c r="C80" s="884" t="s">
        <v>221</v>
      </c>
      <c r="D80" s="884" t="s">
        <v>221</v>
      </c>
      <c r="E80" s="884">
        <v>64</v>
      </c>
      <c r="F80" s="884">
        <v>368</v>
      </c>
      <c r="G80" s="884" t="s">
        <v>221</v>
      </c>
      <c r="H80" s="884">
        <v>2</v>
      </c>
      <c r="I80" s="884" t="s">
        <v>221</v>
      </c>
      <c r="J80" s="763" t="s">
        <v>122</v>
      </c>
    </row>
    <row r="81" spans="1:10" ht="15">
      <c r="A81" s="761" t="s">
        <v>123</v>
      </c>
      <c r="B81" s="884">
        <v>4</v>
      </c>
      <c r="C81" s="884" t="s">
        <v>221</v>
      </c>
      <c r="D81" s="884" t="s">
        <v>221</v>
      </c>
      <c r="E81" s="884">
        <v>118</v>
      </c>
      <c r="F81" s="884">
        <v>753</v>
      </c>
      <c r="G81" s="884">
        <v>1</v>
      </c>
      <c r="H81" s="884" t="s">
        <v>221</v>
      </c>
      <c r="I81" s="884" t="s">
        <v>221</v>
      </c>
      <c r="J81" s="763" t="s">
        <v>124</v>
      </c>
    </row>
    <row r="82" spans="1:10" ht="15">
      <c r="A82" s="761" t="s">
        <v>125</v>
      </c>
      <c r="B82" s="884">
        <v>6</v>
      </c>
      <c r="C82" s="884" t="s">
        <v>221</v>
      </c>
      <c r="D82" s="884" t="s">
        <v>221</v>
      </c>
      <c r="E82" s="884">
        <v>28</v>
      </c>
      <c r="F82" s="884">
        <v>466</v>
      </c>
      <c r="G82" s="884" t="s">
        <v>221</v>
      </c>
      <c r="H82" s="884">
        <v>1</v>
      </c>
      <c r="I82" s="884" t="s">
        <v>221</v>
      </c>
      <c r="J82" s="763" t="s">
        <v>126</v>
      </c>
    </row>
    <row r="83" spans="1:10" ht="15">
      <c r="A83" s="761" t="s">
        <v>127</v>
      </c>
      <c r="B83" s="884">
        <v>3</v>
      </c>
      <c r="C83" s="884" t="s">
        <v>221</v>
      </c>
      <c r="D83" s="884" t="s">
        <v>221</v>
      </c>
      <c r="E83" s="884">
        <v>32</v>
      </c>
      <c r="F83" s="884">
        <v>779</v>
      </c>
      <c r="G83" s="884" t="s">
        <v>221</v>
      </c>
      <c r="H83" s="884">
        <v>2</v>
      </c>
      <c r="I83" s="884" t="s">
        <v>221</v>
      </c>
      <c r="J83" s="763" t="s">
        <v>128</v>
      </c>
    </row>
    <row r="84" spans="1:10" ht="15">
      <c r="A84" s="761" t="s">
        <v>129</v>
      </c>
      <c r="B84" s="884">
        <v>26</v>
      </c>
      <c r="C84" s="884">
        <v>135</v>
      </c>
      <c r="D84" s="884">
        <v>12</v>
      </c>
      <c r="E84" s="884">
        <v>41</v>
      </c>
      <c r="F84" s="884">
        <v>520</v>
      </c>
      <c r="G84" s="884">
        <v>1</v>
      </c>
      <c r="H84" s="884" t="s">
        <v>221</v>
      </c>
      <c r="I84" s="884" t="s">
        <v>221</v>
      </c>
      <c r="J84" s="763" t="s">
        <v>130</v>
      </c>
    </row>
    <row r="85" spans="1:10" ht="15">
      <c r="A85" s="761" t="s">
        <v>131</v>
      </c>
      <c r="B85" s="884">
        <v>4</v>
      </c>
      <c r="C85" s="884" t="s">
        <v>221</v>
      </c>
      <c r="D85" s="884">
        <v>85</v>
      </c>
      <c r="E85" s="884">
        <v>4</v>
      </c>
      <c r="F85" s="884">
        <v>392</v>
      </c>
      <c r="G85" s="884" t="s">
        <v>221</v>
      </c>
      <c r="H85" s="884">
        <v>1</v>
      </c>
      <c r="I85" s="884" t="s">
        <v>221</v>
      </c>
      <c r="J85" s="763" t="s">
        <v>132</v>
      </c>
    </row>
    <row r="86" spans="1:10" ht="14.25">
      <c r="A86" s="33" t="s">
        <v>133</v>
      </c>
      <c r="B86" s="955">
        <f>SUM(B87:B94)</f>
        <v>49</v>
      </c>
      <c r="C86" s="955">
        <f t="shared" ref="C86:D86" si="6">SUM(C87:C94)</f>
        <v>722</v>
      </c>
      <c r="D86" s="955">
        <f t="shared" si="6"/>
        <v>149</v>
      </c>
      <c r="E86" s="947">
        <f>SUM(E87:E94)</f>
        <v>337</v>
      </c>
      <c r="F86" s="22">
        <f>SUM(F87:F94)</f>
        <v>2774</v>
      </c>
      <c r="G86" s="947">
        <f>SUM(G87:G94)</f>
        <v>1</v>
      </c>
      <c r="H86" s="947">
        <f>SUM(H87:H94)</f>
        <v>2</v>
      </c>
      <c r="I86" s="945">
        <f>SUM(I87:I94)</f>
        <v>1</v>
      </c>
      <c r="J86" s="59" t="s">
        <v>134</v>
      </c>
    </row>
    <row r="87" spans="1:10" ht="15">
      <c r="A87" s="159" t="s">
        <v>135</v>
      </c>
      <c r="B87" s="946" t="s">
        <v>221</v>
      </c>
      <c r="C87" s="946">
        <v>20</v>
      </c>
      <c r="D87" s="946" t="s">
        <v>221</v>
      </c>
      <c r="E87" s="884">
        <v>4</v>
      </c>
      <c r="F87" s="884">
        <v>182</v>
      </c>
      <c r="G87" s="884" t="s">
        <v>221</v>
      </c>
      <c r="H87" s="946" t="s">
        <v>221</v>
      </c>
      <c r="I87" s="884" t="s">
        <v>221</v>
      </c>
      <c r="J87" s="58" t="s">
        <v>136</v>
      </c>
    </row>
    <row r="88" spans="1:10" ht="15">
      <c r="A88" s="159" t="s">
        <v>137</v>
      </c>
      <c r="B88" s="946">
        <v>2</v>
      </c>
      <c r="C88" s="946">
        <v>504</v>
      </c>
      <c r="D88" s="946">
        <v>4</v>
      </c>
      <c r="E88" s="884">
        <v>6</v>
      </c>
      <c r="F88" s="884">
        <v>318</v>
      </c>
      <c r="G88" s="884" t="s">
        <v>221</v>
      </c>
      <c r="H88" s="946" t="s">
        <v>221</v>
      </c>
      <c r="I88" s="884" t="s">
        <v>221</v>
      </c>
      <c r="J88" s="58" t="s">
        <v>138</v>
      </c>
    </row>
    <row r="89" spans="1:10" ht="15">
      <c r="A89" s="159" t="s">
        <v>139</v>
      </c>
      <c r="B89" s="946">
        <v>8</v>
      </c>
      <c r="C89" s="946">
        <v>19</v>
      </c>
      <c r="D89" s="946">
        <v>56</v>
      </c>
      <c r="E89" s="884">
        <v>7</v>
      </c>
      <c r="F89" s="884">
        <v>207</v>
      </c>
      <c r="G89" s="884" t="s">
        <v>221</v>
      </c>
      <c r="H89" s="946" t="s">
        <v>221</v>
      </c>
      <c r="I89" s="702">
        <v>1</v>
      </c>
      <c r="J89" s="58" t="s">
        <v>140</v>
      </c>
    </row>
    <row r="90" spans="1:10" ht="15">
      <c r="A90" s="159" t="s">
        <v>141</v>
      </c>
      <c r="B90" s="946">
        <v>10</v>
      </c>
      <c r="C90" s="946">
        <v>175</v>
      </c>
      <c r="D90" s="946">
        <v>6</v>
      </c>
      <c r="E90" s="884">
        <v>13</v>
      </c>
      <c r="F90" s="884">
        <v>965</v>
      </c>
      <c r="G90" s="884" t="s">
        <v>221</v>
      </c>
      <c r="H90" s="946" t="s">
        <v>221</v>
      </c>
      <c r="I90" s="884" t="s">
        <v>221</v>
      </c>
      <c r="J90" s="58" t="s">
        <v>142</v>
      </c>
    </row>
    <row r="91" spans="1:10" ht="15">
      <c r="A91" s="159" t="s">
        <v>143</v>
      </c>
      <c r="B91" s="946">
        <v>5</v>
      </c>
      <c r="C91" s="946" t="s">
        <v>221</v>
      </c>
      <c r="D91" s="946" t="s">
        <v>221</v>
      </c>
      <c r="E91" s="884">
        <v>202</v>
      </c>
      <c r="F91" s="884">
        <v>251</v>
      </c>
      <c r="G91" s="884" t="s">
        <v>221</v>
      </c>
      <c r="H91" s="946" t="s">
        <v>221</v>
      </c>
      <c r="I91" s="884" t="s">
        <v>221</v>
      </c>
      <c r="J91" s="58" t="s">
        <v>144</v>
      </c>
    </row>
    <row r="92" spans="1:10" ht="15">
      <c r="A92" s="159" t="s">
        <v>145</v>
      </c>
      <c r="B92" s="946" t="s">
        <v>221</v>
      </c>
      <c r="C92" s="946">
        <v>3</v>
      </c>
      <c r="D92" s="946">
        <v>28</v>
      </c>
      <c r="E92" s="884">
        <v>75</v>
      </c>
      <c r="F92" s="884">
        <v>497</v>
      </c>
      <c r="G92" s="884" t="s">
        <v>221</v>
      </c>
      <c r="H92" s="946" t="s">
        <v>221</v>
      </c>
      <c r="I92" s="884" t="s">
        <v>221</v>
      </c>
      <c r="J92" s="58" t="s">
        <v>146</v>
      </c>
    </row>
    <row r="93" spans="1:10" ht="15">
      <c r="A93" s="159" t="s">
        <v>147</v>
      </c>
      <c r="B93" s="946">
        <v>22</v>
      </c>
      <c r="C93" s="946">
        <v>1</v>
      </c>
      <c r="D93" s="946">
        <v>55</v>
      </c>
      <c r="E93" s="884">
        <v>29</v>
      </c>
      <c r="F93" s="884">
        <v>190</v>
      </c>
      <c r="G93" s="946">
        <v>1</v>
      </c>
      <c r="H93" s="946">
        <v>2</v>
      </c>
      <c r="I93" s="884" t="s">
        <v>221</v>
      </c>
      <c r="J93" s="58" t="s">
        <v>817</v>
      </c>
    </row>
    <row r="94" spans="1:10" ht="15">
      <c r="A94" s="159" t="s">
        <v>148</v>
      </c>
      <c r="B94" s="946">
        <v>2</v>
      </c>
      <c r="C94" s="946" t="s">
        <v>221</v>
      </c>
      <c r="D94" s="946" t="s">
        <v>221</v>
      </c>
      <c r="E94" s="884">
        <v>1</v>
      </c>
      <c r="F94" s="884">
        <v>164</v>
      </c>
      <c r="G94" s="884" t="s">
        <v>221</v>
      </c>
      <c r="H94" s="946" t="s">
        <v>221</v>
      </c>
      <c r="I94" s="884" t="s">
        <v>221</v>
      </c>
      <c r="J94" s="247" t="s">
        <v>149</v>
      </c>
    </row>
    <row r="95" spans="1:10" ht="14.25">
      <c r="A95" s="33" t="s">
        <v>150</v>
      </c>
      <c r="B95" s="955">
        <f>SUM(B96:B100)</f>
        <v>28</v>
      </c>
      <c r="C95" s="955">
        <f t="shared" ref="C95:D95" si="7">SUM(C96:C100)</f>
        <v>434</v>
      </c>
      <c r="D95" s="955">
        <f t="shared" si="7"/>
        <v>129</v>
      </c>
      <c r="E95" s="947">
        <f>SUM(E96:E100)</f>
        <v>66</v>
      </c>
      <c r="F95" s="947">
        <f>SUM(F96:F100)</f>
        <v>513</v>
      </c>
      <c r="G95" s="947">
        <f>SUM(G96:G100)</f>
        <v>1</v>
      </c>
      <c r="H95" s="947" t="s">
        <v>221</v>
      </c>
      <c r="I95" s="945" t="s">
        <v>221</v>
      </c>
      <c r="J95" s="150" t="s">
        <v>151</v>
      </c>
    </row>
    <row r="96" spans="1:10" ht="15">
      <c r="A96" s="159" t="s">
        <v>152</v>
      </c>
      <c r="B96" s="946">
        <v>12</v>
      </c>
      <c r="C96" s="946">
        <v>54</v>
      </c>
      <c r="D96" s="946" t="s">
        <v>221</v>
      </c>
      <c r="E96" s="884">
        <v>5</v>
      </c>
      <c r="F96" s="884">
        <v>125</v>
      </c>
      <c r="G96" s="884" t="s">
        <v>221</v>
      </c>
      <c r="H96" s="946" t="s">
        <v>221</v>
      </c>
      <c r="I96" s="884" t="s">
        <v>221</v>
      </c>
      <c r="J96" s="58" t="s">
        <v>153</v>
      </c>
    </row>
    <row r="97" spans="1:10" ht="15">
      <c r="A97" s="159" t="s">
        <v>154</v>
      </c>
      <c r="B97" s="946">
        <v>1</v>
      </c>
      <c r="C97" s="946">
        <v>47</v>
      </c>
      <c r="D97" s="946">
        <v>92</v>
      </c>
      <c r="E97" s="884">
        <v>9</v>
      </c>
      <c r="F97" s="884">
        <v>45</v>
      </c>
      <c r="G97" s="884" t="s">
        <v>221</v>
      </c>
      <c r="H97" s="946" t="s">
        <v>221</v>
      </c>
      <c r="I97" s="884" t="s">
        <v>221</v>
      </c>
      <c r="J97" s="58" t="s">
        <v>155</v>
      </c>
    </row>
    <row r="98" spans="1:10" ht="15">
      <c r="A98" s="159" t="s">
        <v>156</v>
      </c>
      <c r="B98" s="946">
        <v>9</v>
      </c>
      <c r="C98" s="946">
        <v>107</v>
      </c>
      <c r="D98" s="946">
        <v>33</v>
      </c>
      <c r="E98" s="884">
        <v>28</v>
      </c>
      <c r="F98" s="884">
        <v>121</v>
      </c>
      <c r="G98" s="884" t="s">
        <v>221</v>
      </c>
      <c r="H98" s="946" t="s">
        <v>221</v>
      </c>
      <c r="I98" s="884" t="s">
        <v>221</v>
      </c>
      <c r="J98" s="58" t="s">
        <v>157</v>
      </c>
    </row>
    <row r="99" spans="1:10" ht="15">
      <c r="A99" s="159" t="s">
        <v>158</v>
      </c>
      <c r="B99" s="946">
        <v>1</v>
      </c>
      <c r="C99" s="946">
        <v>53</v>
      </c>
      <c r="D99" s="946">
        <v>4</v>
      </c>
      <c r="E99" s="884">
        <v>8</v>
      </c>
      <c r="F99" s="884">
        <v>123</v>
      </c>
      <c r="G99" s="884" t="s">
        <v>221</v>
      </c>
      <c r="H99" s="946" t="s">
        <v>221</v>
      </c>
      <c r="I99" s="884" t="s">
        <v>221</v>
      </c>
      <c r="J99" s="58" t="s">
        <v>159</v>
      </c>
    </row>
    <row r="100" spans="1:10" ht="15">
      <c r="A100" s="159" t="s">
        <v>160</v>
      </c>
      <c r="B100" s="946">
        <v>5</v>
      </c>
      <c r="C100" s="946">
        <v>173</v>
      </c>
      <c r="D100" s="946" t="s">
        <v>221</v>
      </c>
      <c r="E100" s="884">
        <v>16</v>
      </c>
      <c r="F100" s="884">
        <v>99</v>
      </c>
      <c r="G100" s="952">
        <v>1</v>
      </c>
      <c r="H100" s="946" t="s">
        <v>221</v>
      </c>
      <c r="I100" s="884" t="s">
        <v>221</v>
      </c>
      <c r="J100" s="58" t="s">
        <v>161</v>
      </c>
    </row>
    <row r="101" spans="1:10" ht="14.25">
      <c r="A101" s="33" t="s">
        <v>162</v>
      </c>
      <c r="B101" s="955">
        <f>SUM(B102:B107)</f>
        <v>65</v>
      </c>
      <c r="C101" s="955">
        <f t="shared" ref="C101:D101" si="8">SUM(C102:C107)</f>
        <v>135</v>
      </c>
      <c r="D101" s="955">
        <f t="shared" si="8"/>
        <v>344</v>
      </c>
      <c r="E101" s="947">
        <f>SUM(E102:E107)</f>
        <v>586</v>
      </c>
      <c r="F101" s="22">
        <f>SUM(F102:F107)</f>
        <v>1847</v>
      </c>
      <c r="G101" s="947">
        <f>SUM(G102:G107)</f>
        <v>1</v>
      </c>
      <c r="H101" s="947">
        <f>SUM(H102:H107)</f>
        <v>9</v>
      </c>
      <c r="I101" s="947">
        <f>SUM(I102:I107)</f>
        <v>49</v>
      </c>
      <c r="J101" s="59" t="s">
        <v>163</v>
      </c>
    </row>
    <row r="102" spans="1:10" ht="15">
      <c r="A102" s="159" t="s">
        <v>164</v>
      </c>
      <c r="B102" s="946">
        <v>21</v>
      </c>
      <c r="C102" s="946">
        <v>32</v>
      </c>
      <c r="D102" s="946">
        <v>67</v>
      </c>
      <c r="E102" s="884">
        <v>188</v>
      </c>
      <c r="F102" s="884">
        <v>413</v>
      </c>
      <c r="G102" s="884" t="s">
        <v>221</v>
      </c>
      <c r="H102" s="952">
        <v>8</v>
      </c>
      <c r="I102" s="702">
        <v>33</v>
      </c>
      <c r="J102" s="58" t="s">
        <v>165</v>
      </c>
    </row>
    <row r="103" spans="1:10" ht="15">
      <c r="A103" s="159" t="s">
        <v>166</v>
      </c>
      <c r="B103" s="946">
        <v>10</v>
      </c>
      <c r="C103" s="946" t="s">
        <v>221</v>
      </c>
      <c r="D103" s="946" t="s">
        <v>221</v>
      </c>
      <c r="E103" s="884">
        <v>35</v>
      </c>
      <c r="F103" s="884">
        <v>526</v>
      </c>
      <c r="G103" s="884" t="s">
        <v>221</v>
      </c>
      <c r="H103" s="946" t="s">
        <v>221</v>
      </c>
      <c r="I103" s="702">
        <v>1</v>
      </c>
      <c r="J103" s="58" t="s">
        <v>167</v>
      </c>
    </row>
    <row r="104" spans="1:10" ht="15">
      <c r="A104" s="159" t="s">
        <v>168</v>
      </c>
      <c r="B104" s="946">
        <v>15</v>
      </c>
      <c r="C104" s="946" t="s">
        <v>221</v>
      </c>
      <c r="D104" s="946">
        <v>19</v>
      </c>
      <c r="E104" s="884">
        <v>63</v>
      </c>
      <c r="F104" s="884">
        <v>296</v>
      </c>
      <c r="G104" s="952">
        <v>1</v>
      </c>
      <c r="H104" s="946" t="s">
        <v>221</v>
      </c>
      <c r="I104" s="702">
        <v>4</v>
      </c>
      <c r="J104" s="58" t="s">
        <v>169</v>
      </c>
    </row>
    <row r="105" spans="1:10" ht="15">
      <c r="A105" s="159" t="s">
        <v>170</v>
      </c>
      <c r="B105" s="946">
        <v>12</v>
      </c>
      <c r="C105" s="946">
        <v>31</v>
      </c>
      <c r="D105" s="946">
        <v>178</v>
      </c>
      <c r="E105" s="884">
        <v>233</v>
      </c>
      <c r="F105" s="884">
        <v>463</v>
      </c>
      <c r="G105" s="884" t="s">
        <v>221</v>
      </c>
      <c r="H105" s="946" t="s">
        <v>221</v>
      </c>
      <c r="I105" s="702">
        <v>10</v>
      </c>
      <c r="J105" s="58" t="s">
        <v>171</v>
      </c>
    </row>
    <row r="106" spans="1:10" ht="15">
      <c r="A106" s="159" t="s">
        <v>172</v>
      </c>
      <c r="B106" s="946">
        <v>2</v>
      </c>
      <c r="C106" s="946">
        <v>52</v>
      </c>
      <c r="D106" s="946">
        <v>6</v>
      </c>
      <c r="E106" s="884">
        <v>9</v>
      </c>
      <c r="F106" s="884">
        <v>19</v>
      </c>
      <c r="G106" s="884" t="s">
        <v>221</v>
      </c>
      <c r="H106" s="946" t="s">
        <v>221</v>
      </c>
      <c r="I106" s="702" t="s">
        <v>221</v>
      </c>
      <c r="J106" s="58" t="s">
        <v>173</v>
      </c>
    </row>
    <row r="107" spans="1:10" ht="15">
      <c r="A107" s="159" t="s">
        <v>174</v>
      </c>
      <c r="B107" s="946">
        <v>5</v>
      </c>
      <c r="C107" s="946">
        <v>20</v>
      </c>
      <c r="D107" s="946">
        <v>74</v>
      </c>
      <c r="E107" s="884">
        <v>58</v>
      </c>
      <c r="F107" s="884">
        <v>130</v>
      </c>
      <c r="G107" s="884" t="s">
        <v>221</v>
      </c>
      <c r="H107" s="946">
        <v>1</v>
      </c>
      <c r="I107" s="702">
        <v>1</v>
      </c>
      <c r="J107" s="58" t="s">
        <v>175</v>
      </c>
    </row>
    <row r="108" spans="1:10" ht="14.25">
      <c r="A108" s="21" t="s">
        <v>176</v>
      </c>
      <c r="B108" s="955">
        <f>SUM(B109:B112)</f>
        <v>4</v>
      </c>
      <c r="C108" s="955">
        <f t="shared" ref="C108:D108" si="9">SUM(C109:C112)</f>
        <v>1</v>
      </c>
      <c r="D108" s="955">
        <f t="shared" si="9"/>
        <v>7</v>
      </c>
      <c r="E108" s="947">
        <f>SUM(E109:E112)</f>
        <v>51</v>
      </c>
      <c r="F108" s="947">
        <f>SUM(F109:F112)</f>
        <v>304</v>
      </c>
      <c r="G108" s="947" t="s">
        <v>221</v>
      </c>
      <c r="H108" s="947" t="s">
        <v>221</v>
      </c>
      <c r="I108" s="947" t="s">
        <v>221</v>
      </c>
      <c r="J108" s="59" t="s">
        <v>177</v>
      </c>
    </row>
    <row r="109" spans="1:10" ht="15">
      <c r="A109" s="159" t="s">
        <v>178</v>
      </c>
      <c r="B109" s="946" t="s">
        <v>221</v>
      </c>
      <c r="C109" s="946" t="s">
        <v>221</v>
      </c>
      <c r="D109" s="946" t="s">
        <v>221</v>
      </c>
      <c r="E109" s="884" t="s">
        <v>221</v>
      </c>
      <c r="F109" s="884">
        <v>61</v>
      </c>
      <c r="G109" s="884" t="s">
        <v>221</v>
      </c>
      <c r="H109" s="946" t="s">
        <v>221</v>
      </c>
      <c r="I109" s="884" t="s">
        <v>221</v>
      </c>
      <c r="J109" s="58" t="s">
        <v>179</v>
      </c>
    </row>
    <row r="110" spans="1:10" ht="15">
      <c r="A110" s="159" t="s">
        <v>180</v>
      </c>
      <c r="B110" s="946">
        <v>3</v>
      </c>
      <c r="C110" s="946">
        <v>1</v>
      </c>
      <c r="D110" s="946" t="s">
        <v>221</v>
      </c>
      <c r="E110" s="884">
        <v>24</v>
      </c>
      <c r="F110" s="884">
        <v>24</v>
      </c>
      <c r="G110" s="884" t="s">
        <v>221</v>
      </c>
      <c r="H110" s="946" t="s">
        <v>221</v>
      </c>
      <c r="I110" s="884" t="s">
        <v>221</v>
      </c>
      <c r="J110" s="58" t="s">
        <v>181</v>
      </c>
    </row>
    <row r="111" spans="1:10" ht="15">
      <c r="A111" s="159" t="s">
        <v>182</v>
      </c>
      <c r="B111" s="946">
        <v>1</v>
      </c>
      <c r="C111" s="946" t="s">
        <v>221</v>
      </c>
      <c r="D111" s="946">
        <v>7</v>
      </c>
      <c r="E111" s="884">
        <v>25</v>
      </c>
      <c r="F111" s="884">
        <v>64</v>
      </c>
      <c r="G111" s="884" t="s">
        <v>221</v>
      </c>
      <c r="H111" s="946" t="s">
        <v>221</v>
      </c>
      <c r="I111" s="884" t="s">
        <v>221</v>
      </c>
      <c r="J111" s="58" t="s">
        <v>183</v>
      </c>
    </row>
    <row r="112" spans="1:10" ht="15">
      <c r="A112" s="159" t="s">
        <v>184</v>
      </c>
      <c r="B112" s="946" t="s">
        <v>221</v>
      </c>
      <c r="C112" s="946" t="s">
        <v>221</v>
      </c>
      <c r="D112" s="946" t="s">
        <v>221</v>
      </c>
      <c r="E112" s="884">
        <v>2</v>
      </c>
      <c r="F112" s="884">
        <v>155</v>
      </c>
      <c r="G112" s="884" t="s">
        <v>221</v>
      </c>
      <c r="H112" s="946" t="s">
        <v>221</v>
      </c>
      <c r="I112" s="884" t="s">
        <v>221</v>
      </c>
      <c r="J112" s="58" t="s">
        <v>185</v>
      </c>
    </row>
    <row r="113" spans="1:10" ht="14.25">
      <c r="A113" s="32" t="s">
        <v>186</v>
      </c>
      <c r="B113" s="955">
        <f>SUM(B114:B117)</f>
        <v>8</v>
      </c>
      <c r="C113" s="955" t="s">
        <v>221</v>
      </c>
      <c r="D113" s="955">
        <f t="shared" ref="D113" si="10">SUM(D114:D117)</f>
        <v>9</v>
      </c>
      <c r="E113" s="947">
        <f>SUM(E114:E117)</f>
        <v>53</v>
      </c>
      <c r="F113" s="947">
        <f>SUM(F114:F117)</f>
        <v>201</v>
      </c>
      <c r="G113" s="947" t="s">
        <v>221</v>
      </c>
      <c r="H113" s="947" t="s">
        <v>221</v>
      </c>
      <c r="I113" s="947" t="s">
        <v>221</v>
      </c>
      <c r="J113" s="59" t="s">
        <v>187</v>
      </c>
    </row>
    <row r="114" spans="1:10" ht="15">
      <c r="A114" s="159" t="s">
        <v>188</v>
      </c>
      <c r="B114" s="946" t="s">
        <v>221</v>
      </c>
      <c r="C114" s="946" t="s">
        <v>221</v>
      </c>
      <c r="D114" s="946" t="s">
        <v>221</v>
      </c>
      <c r="E114" s="884">
        <v>2</v>
      </c>
      <c r="F114" s="884">
        <v>18</v>
      </c>
      <c r="G114" s="884" t="s">
        <v>221</v>
      </c>
      <c r="H114" s="946" t="s">
        <v>221</v>
      </c>
      <c r="I114" s="884" t="s">
        <v>221</v>
      </c>
      <c r="J114" s="58" t="s">
        <v>189</v>
      </c>
    </row>
    <row r="115" spans="1:10" ht="15">
      <c r="A115" s="159" t="s">
        <v>190</v>
      </c>
      <c r="B115" s="946" t="s">
        <v>221</v>
      </c>
      <c r="C115" s="946" t="s">
        <v>221</v>
      </c>
      <c r="D115" s="946" t="s">
        <v>221</v>
      </c>
      <c r="E115" s="884">
        <v>1</v>
      </c>
      <c r="F115" s="884">
        <v>27</v>
      </c>
      <c r="G115" s="884" t="s">
        <v>221</v>
      </c>
      <c r="H115" s="946" t="s">
        <v>221</v>
      </c>
      <c r="I115" s="884" t="s">
        <v>221</v>
      </c>
      <c r="J115" s="58" t="s">
        <v>191</v>
      </c>
    </row>
    <row r="116" spans="1:10" ht="15">
      <c r="A116" s="159" t="s">
        <v>818</v>
      </c>
      <c r="B116" s="946">
        <v>7</v>
      </c>
      <c r="C116" s="946" t="s">
        <v>221</v>
      </c>
      <c r="D116" s="946" t="s">
        <v>221</v>
      </c>
      <c r="E116" s="884">
        <v>10</v>
      </c>
      <c r="F116" s="884">
        <v>154</v>
      </c>
      <c r="G116" s="884" t="s">
        <v>221</v>
      </c>
      <c r="H116" s="946" t="s">
        <v>221</v>
      </c>
      <c r="I116" s="884" t="s">
        <v>221</v>
      </c>
      <c r="J116" s="58" t="s">
        <v>192</v>
      </c>
    </row>
    <row r="117" spans="1:10" ht="15">
      <c r="A117" s="159" t="s">
        <v>193</v>
      </c>
      <c r="B117" s="946">
        <v>1</v>
      </c>
      <c r="C117" s="946" t="s">
        <v>221</v>
      </c>
      <c r="D117" s="946">
        <v>9</v>
      </c>
      <c r="E117" s="884">
        <v>40</v>
      </c>
      <c r="F117" s="884">
        <v>2</v>
      </c>
      <c r="G117" s="884" t="s">
        <v>221</v>
      </c>
      <c r="H117" s="946" t="s">
        <v>221</v>
      </c>
      <c r="I117" s="884" t="s">
        <v>221</v>
      </c>
      <c r="J117" s="58" t="s">
        <v>194</v>
      </c>
    </row>
    <row r="118" spans="1:10" ht="14.25">
      <c r="A118" s="21" t="s">
        <v>195</v>
      </c>
      <c r="B118" s="955">
        <f>SUM(B119:B120)</f>
        <v>15</v>
      </c>
      <c r="C118" s="955" t="s">
        <v>221</v>
      </c>
      <c r="D118" s="955">
        <f t="shared" ref="D118" si="11">SUM(D119:D120)</f>
        <v>129</v>
      </c>
      <c r="E118" s="947">
        <f>SUM(E119:E120)</f>
        <v>35</v>
      </c>
      <c r="F118" s="947">
        <f>SUM(F119:F120)</f>
        <v>143</v>
      </c>
      <c r="G118" s="947" t="s">
        <v>221</v>
      </c>
      <c r="H118" s="947">
        <f>SUM(H119:H120)</f>
        <v>1</v>
      </c>
      <c r="I118" s="947" t="s">
        <v>221</v>
      </c>
      <c r="J118" s="59" t="s">
        <v>196</v>
      </c>
    </row>
    <row r="119" spans="1:10" ht="15">
      <c r="A119" s="25" t="s">
        <v>197</v>
      </c>
      <c r="B119" s="952" t="s">
        <v>221</v>
      </c>
      <c r="C119" s="952" t="s">
        <v>221</v>
      </c>
      <c r="D119" s="952">
        <v>4</v>
      </c>
      <c r="E119" s="884">
        <v>17</v>
      </c>
      <c r="F119" s="884" t="s">
        <v>221</v>
      </c>
      <c r="G119" s="884" t="s">
        <v>221</v>
      </c>
      <c r="H119" s="946" t="s">
        <v>221</v>
      </c>
      <c r="I119" s="884" t="s">
        <v>221</v>
      </c>
      <c r="J119" s="58" t="s">
        <v>308</v>
      </c>
    </row>
    <row r="120" spans="1:10" ht="15">
      <c r="A120" s="25" t="s">
        <v>199</v>
      </c>
      <c r="B120" s="952">
        <v>15</v>
      </c>
      <c r="C120" s="952" t="s">
        <v>221</v>
      </c>
      <c r="D120" s="952">
        <v>125</v>
      </c>
      <c r="E120" s="884">
        <v>18</v>
      </c>
      <c r="F120" s="884">
        <v>143</v>
      </c>
      <c r="G120" s="884" t="s">
        <v>221</v>
      </c>
      <c r="H120" s="952">
        <v>1</v>
      </c>
      <c r="I120" s="884" t="s">
        <v>221</v>
      </c>
      <c r="J120" s="58" t="s">
        <v>855</v>
      </c>
    </row>
    <row r="121" spans="1:10" ht="14.25">
      <c r="A121" s="21" t="s">
        <v>951</v>
      </c>
      <c r="B121" s="952" t="s">
        <v>221</v>
      </c>
      <c r="C121" s="952" t="s">
        <v>221</v>
      </c>
      <c r="D121" s="952" t="s">
        <v>221</v>
      </c>
      <c r="E121" s="952" t="s">
        <v>221</v>
      </c>
      <c r="F121" s="953">
        <v>625</v>
      </c>
      <c r="G121" s="952" t="s">
        <v>221</v>
      </c>
      <c r="H121" s="952" t="s">
        <v>221</v>
      </c>
      <c r="I121" s="884" t="s">
        <v>221</v>
      </c>
      <c r="J121" s="1042" t="s">
        <v>630</v>
      </c>
    </row>
    <row r="122" spans="1:10" ht="14.25">
      <c r="A122" s="21" t="s">
        <v>201</v>
      </c>
      <c r="B122" s="22">
        <f t="shared" ref="B122:E122" si="12">B12+B21+B30+B40+B48+B76+B86+B95+B101+B108+B113+B118+B121</f>
        <v>838</v>
      </c>
      <c r="C122" s="22">
        <f t="shared" si="12"/>
        <v>2359</v>
      </c>
      <c r="D122" s="22">
        <f t="shared" si="12"/>
        <v>1682</v>
      </c>
      <c r="E122" s="22">
        <f t="shared" si="12"/>
        <v>6659</v>
      </c>
      <c r="F122" s="22">
        <f>F12+F21+F30+F40+F48+F76+F86+F95+F101+F108+F113+F118+F121</f>
        <v>32429</v>
      </c>
      <c r="G122" s="22">
        <f t="shared" ref="G122:H122" si="13">G12+G21+G30+G40+G48+G76+G86+G95+G101+G108+G113+G118+G121</f>
        <v>7</v>
      </c>
      <c r="H122" s="22">
        <f t="shared" si="13"/>
        <v>155</v>
      </c>
      <c r="I122" s="22">
        <f t="shared" ref="I122" si="14">I12+I21+I30+I40+I48+I76+I86+I95+I101+I108+I113+I118+I121</f>
        <v>55</v>
      </c>
      <c r="J122" s="150" t="s">
        <v>202</v>
      </c>
    </row>
    <row r="123" spans="1:10" ht="14.25">
      <c r="A123" s="80"/>
      <c r="B123" s="22"/>
      <c r="C123" s="22"/>
      <c r="D123" s="22"/>
      <c r="E123" s="22"/>
      <c r="F123" s="22"/>
      <c r="G123" s="22"/>
      <c r="H123" s="11"/>
      <c r="I123" s="22"/>
      <c r="J123" s="22"/>
    </row>
    <row r="124" spans="1:10">
      <c r="A124" s="10" t="s">
        <v>736</v>
      </c>
      <c r="B124" s="66"/>
      <c r="C124" s="66"/>
      <c r="D124" s="66"/>
      <c r="E124" s="66"/>
      <c r="F124" s="15"/>
      <c r="G124" s="22"/>
      <c r="H124" s="224"/>
      <c r="I124" s="224"/>
      <c r="J124" s="67" t="s">
        <v>737</v>
      </c>
    </row>
    <row r="125" spans="1:10" ht="14.25">
      <c r="A125" s="248"/>
      <c r="B125" s="249"/>
      <c r="C125" s="249"/>
      <c r="D125" s="249"/>
      <c r="E125" s="249"/>
      <c r="F125" s="249"/>
      <c r="G125" s="15"/>
      <c r="H125" s="249"/>
      <c r="I125" s="249"/>
      <c r="J125" s="232"/>
    </row>
    <row r="126" spans="1:10" ht="14.25">
      <c r="A126" s="248"/>
      <c r="B126" s="249"/>
      <c r="C126" s="249"/>
      <c r="D126" s="249"/>
      <c r="E126" s="249"/>
      <c r="F126" s="249"/>
      <c r="G126" s="249"/>
      <c r="H126" s="249"/>
      <c r="I126" s="249"/>
      <c r="J126" s="232"/>
    </row>
    <row r="127" spans="1:10" ht="14.25">
      <c r="A127" s="248"/>
      <c r="B127" s="249"/>
      <c r="C127" s="249"/>
      <c r="D127" s="249"/>
      <c r="E127" s="249"/>
      <c r="F127" s="249"/>
      <c r="G127" s="249"/>
      <c r="H127" s="249"/>
      <c r="I127" s="249"/>
      <c r="J127" s="232"/>
    </row>
    <row r="128" spans="1:10">
      <c r="A128" s="242"/>
      <c r="B128" s="209"/>
      <c r="C128" s="209"/>
      <c r="D128" s="209"/>
      <c r="E128" s="209"/>
      <c r="F128" s="209"/>
      <c r="G128" s="209"/>
      <c r="H128" s="209"/>
      <c r="I128" s="209"/>
      <c r="J128" s="209"/>
    </row>
    <row r="129" spans="1:10">
      <c r="A129" s="242"/>
      <c r="B129" s="209"/>
      <c r="C129" s="209"/>
      <c r="D129" s="209"/>
      <c r="E129" s="209"/>
      <c r="F129" s="209"/>
      <c r="G129" s="209"/>
      <c r="H129" s="209"/>
      <c r="I129" s="209"/>
      <c r="J129" s="209"/>
    </row>
    <row r="130" spans="1:10">
      <c r="A130" s="242"/>
      <c r="B130" s="209"/>
      <c r="C130" s="209"/>
      <c r="D130" s="209"/>
      <c r="E130" s="209"/>
      <c r="F130" s="209"/>
      <c r="G130" s="209"/>
      <c r="H130" s="209"/>
      <c r="I130" s="209"/>
      <c r="J130" s="209"/>
    </row>
    <row r="131" spans="1:10">
      <c r="A131" s="242"/>
      <c r="B131" s="209"/>
      <c r="C131" s="209"/>
      <c r="D131" s="209"/>
      <c r="E131" s="209"/>
      <c r="F131" s="209"/>
      <c r="G131" s="209"/>
      <c r="H131" s="209"/>
      <c r="I131" s="209"/>
      <c r="J131" s="209"/>
    </row>
    <row r="132" spans="1:10">
      <c r="A132" s="242"/>
      <c r="B132" s="209"/>
      <c r="C132" s="209"/>
      <c r="D132" s="209"/>
      <c r="E132" s="209"/>
      <c r="F132" s="209"/>
      <c r="G132" s="209"/>
      <c r="H132" s="209"/>
      <c r="I132" s="209"/>
      <c r="J132" s="209"/>
    </row>
    <row r="134" spans="1:10">
      <c r="A134" s="242"/>
      <c r="B134" s="209"/>
      <c r="C134" s="209"/>
      <c r="D134" s="209"/>
      <c r="E134" s="209"/>
      <c r="F134" s="209"/>
      <c r="G134" s="209"/>
      <c r="H134" s="209"/>
      <c r="I134" s="209"/>
      <c r="J134" s="209"/>
    </row>
  </sheetData>
  <sortState ref="A78:I85">
    <sortCondition ref="A77"/>
  </sortState>
  <mergeCells count="6">
    <mergeCell ref="I69:J69"/>
    <mergeCell ref="H3:J3"/>
    <mergeCell ref="H4:J4"/>
    <mergeCell ref="I5:J5"/>
    <mergeCell ref="H67:J67"/>
    <mergeCell ref="H68:J68"/>
  </mergeCells>
  <printOptions gridLinesSet="0"/>
  <pageMargins left="1.0354166666666667" right="0.67083333333333328" top="0.59055118110236227" bottom="0.59055118110236227" header="0.51181102362204722" footer="0.51181102362204722"/>
  <pageSetup paperSize="9" scale="70" orientation="portrait" r:id="rId1"/>
  <headerFooter alignWithMargins="0"/>
  <rowBreaks count="1" manualBreakCount="1">
    <brk id="64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syncVertical="1" syncRef="A124" transitionEvaluation="1">
    <tabColor rgb="FF7030A0"/>
  </sheetPr>
  <dimension ref="A1:G144"/>
  <sheetViews>
    <sheetView showGridLines="0" view="pageLayout" topLeftCell="A124" zoomScaleSheetLayoutView="106" workbookViewId="0">
      <selection activeCell="D7" sqref="D7:E7"/>
    </sheetView>
  </sheetViews>
  <sheetFormatPr baseColWidth="10" defaultColWidth="12.42578125" defaultRowHeight="12.75"/>
  <cols>
    <col min="1" max="1" width="35.28515625" style="279" customWidth="1"/>
    <col min="2" max="2" width="8.7109375" style="280" customWidth="1"/>
    <col min="3" max="3" width="12.28515625" style="280" customWidth="1"/>
    <col min="4" max="4" width="14" style="280" customWidth="1"/>
    <col min="5" max="5" width="11.140625" style="280" customWidth="1"/>
    <col min="6" max="6" width="15.85546875" style="280" customWidth="1"/>
    <col min="7" max="7" width="27.85546875" style="279" customWidth="1"/>
    <col min="8" max="8" width="3.7109375" style="279" customWidth="1"/>
    <col min="9" max="9" width="2.7109375" style="279" customWidth="1"/>
    <col min="10" max="10" width="36.140625" style="279" customWidth="1"/>
    <col min="11" max="20" width="8.7109375" style="279" customWidth="1"/>
    <col min="21" max="217" width="11" style="279" customWidth="1"/>
    <col min="218" max="238" width="12.42578125" style="279"/>
    <col min="239" max="239" width="30.7109375" style="279" customWidth="1"/>
    <col min="240" max="240" width="8.7109375" style="279" customWidth="1"/>
    <col min="241" max="241" width="10.42578125" style="279" customWidth="1"/>
    <col min="242" max="242" width="16.42578125" style="279" customWidth="1"/>
    <col min="243" max="243" width="10.7109375" style="279" customWidth="1"/>
    <col min="244" max="244" width="8.85546875" style="279" customWidth="1"/>
    <col min="245" max="245" width="26.42578125" style="279" customWidth="1"/>
    <col min="246" max="246" width="3.7109375" style="279" customWidth="1"/>
    <col min="247" max="247" width="2.7109375" style="279" customWidth="1"/>
    <col min="248" max="253" width="11" style="279" customWidth="1"/>
    <col min="254" max="254" width="24.7109375" style="279" customWidth="1"/>
    <col min="255" max="265" width="11" style="279" customWidth="1"/>
    <col min="266" max="266" width="36.140625" style="279" customWidth="1"/>
    <col min="267" max="276" width="8.7109375" style="279" customWidth="1"/>
    <col min="277" max="473" width="11" style="279" customWidth="1"/>
    <col min="474" max="494" width="12.42578125" style="279"/>
    <col min="495" max="495" width="30.7109375" style="279" customWidth="1"/>
    <col min="496" max="496" width="8.7109375" style="279" customWidth="1"/>
    <col min="497" max="497" width="10.42578125" style="279" customWidth="1"/>
    <col min="498" max="498" width="16.42578125" style="279" customWidth="1"/>
    <col min="499" max="499" width="10.7109375" style="279" customWidth="1"/>
    <col min="500" max="500" width="8.85546875" style="279" customWidth="1"/>
    <col min="501" max="501" width="26.42578125" style="279" customWidth="1"/>
    <col min="502" max="502" width="3.7109375" style="279" customWidth="1"/>
    <col min="503" max="503" width="2.7109375" style="279" customWidth="1"/>
    <col min="504" max="509" width="11" style="279" customWidth="1"/>
    <col min="510" max="510" width="24.7109375" style="279" customWidth="1"/>
    <col min="511" max="521" width="11" style="279" customWidth="1"/>
    <col min="522" max="522" width="36.140625" style="279" customWidth="1"/>
    <col min="523" max="532" width="8.7109375" style="279" customWidth="1"/>
    <col min="533" max="729" width="11" style="279" customWidth="1"/>
    <col min="730" max="750" width="12.42578125" style="279"/>
    <col min="751" max="751" width="30.7109375" style="279" customWidth="1"/>
    <col min="752" max="752" width="8.7109375" style="279" customWidth="1"/>
    <col min="753" max="753" width="10.42578125" style="279" customWidth="1"/>
    <col min="754" max="754" width="16.42578125" style="279" customWidth="1"/>
    <col min="755" max="755" width="10.7109375" style="279" customWidth="1"/>
    <col min="756" max="756" width="8.85546875" style="279" customWidth="1"/>
    <col min="757" max="757" width="26.42578125" style="279" customWidth="1"/>
    <col min="758" max="758" width="3.7109375" style="279" customWidth="1"/>
    <col min="759" max="759" width="2.7109375" style="279" customWidth="1"/>
    <col min="760" max="765" width="11" style="279" customWidth="1"/>
    <col min="766" max="766" width="24.7109375" style="279" customWidth="1"/>
    <col min="767" max="777" width="11" style="279" customWidth="1"/>
    <col min="778" max="778" width="36.140625" style="279" customWidth="1"/>
    <col min="779" max="788" width="8.7109375" style="279" customWidth="1"/>
    <col min="789" max="985" width="11" style="279" customWidth="1"/>
    <col min="986" max="1006" width="12.42578125" style="279"/>
    <col min="1007" max="1007" width="30.7109375" style="279" customWidth="1"/>
    <col min="1008" max="1008" width="8.7109375" style="279" customWidth="1"/>
    <col min="1009" max="1009" width="10.42578125" style="279" customWidth="1"/>
    <col min="1010" max="1010" width="16.42578125" style="279" customWidth="1"/>
    <col min="1011" max="1011" width="10.7109375" style="279" customWidth="1"/>
    <col min="1012" max="1012" width="8.85546875" style="279" customWidth="1"/>
    <col min="1013" max="1013" width="26.42578125" style="279" customWidth="1"/>
    <col min="1014" max="1014" width="3.7109375" style="279" customWidth="1"/>
    <col min="1015" max="1015" width="2.7109375" style="279" customWidth="1"/>
    <col min="1016" max="1021" width="11" style="279" customWidth="1"/>
    <col min="1022" max="1022" width="24.7109375" style="279" customWidth="1"/>
    <col min="1023" max="1033" width="11" style="279" customWidth="1"/>
    <col min="1034" max="1034" width="36.140625" style="279" customWidth="1"/>
    <col min="1035" max="1044" width="8.7109375" style="279" customWidth="1"/>
    <col min="1045" max="1241" width="11" style="279" customWidth="1"/>
    <col min="1242" max="1262" width="12.42578125" style="279"/>
    <col min="1263" max="1263" width="30.7109375" style="279" customWidth="1"/>
    <col min="1264" max="1264" width="8.7109375" style="279" customWidth="1"/>
    <col min="1265" max="1265" width="10.42578125" style="279" customWidth="1"/>
    <col min="1266" max="1266" width="16.42578125" style="279" customWidth="1"/>
    <col min="1267" max="1267" width="10.7109375" style="279" customWidth="1"/>
    <col min="1268" max="1268" width="8.85546875" style="279" customWidth="1"/>
    <col min="1269" max="1269" width="26.42578125" style="279" customWidth="1"/>
    <col min="1270" max="1270" width="3.7109375" style="279" customWidth="1"/>
    <col min="1271" max="1271" width="2.7109375" style="279" customWidth="1"/>
    <col min="1272" max="1277" width="11" style="279" customWidth="1"/>
    <col min="1278" max="1278" width="24.7109375" style="279" customWidth="1"/>
    <col min="1279" max="1289" width="11" style="279" customWidth="1"/>
    <col min="1290" max="1290" width="36.140625" style="279" customWidth="1"/>
    <col min="1291" max="1300" width="8.7109375" style="279" customWidth="1"/>
    <col min="1301" max="1497" width="11" style="279" customWidth="1"/>
    <col min="1498" max="1518" width="12.42578125" style="279"/>
    <col min="1519" max="1519" width="30.7109375" style="279" customWidth="1"/>
    <col min="1520" max="1520" width="8.7109375" style="279" customWidth="1"/>
    <col min="1521" max="1521" width="10.42578125" style="279" customWidth="1"/>
    <col min="1522" max="1522" width="16.42578125" style="279" customWidth="1"/>
    <col min="1523" max="1523" width="10.7109375" style="279" customWidth="1"/>
    <col min="1524" max="1524" width="8.85546875" style="279" customWidth="1"/>
    <col min="1525" max="1525" width="26.42578125" style="279" customWidth="1"/>
    <col min="1526" max="1526" width="3.7109375" style="279" customWidth="1"/>
    <col min="1527" max="1527" width="2.7109375" style="279" customWidth="1"/>
    <col min="1528" max="1533" width="11" style="279" customWidth="1"/>
    <col min="1534" max="1534" width="24.7109375" style="279" customWidth="1"/>
    <col min="1535" max="1545" width="11" style="279" customWidth="1"/>
    <col min="1546" max="1546" width="36.140625" style="279" customWidth="1"/>
    <col min="1547" max="1556" width="8.7109375" style="279" customWidth="1"/>
    <col min="1557" max="1753" width="11" style="279" customWidth="1"/>
    <col min="1754" max="1774" width="12.42578125" style="279"/>
    <col min="1775" max="1775" width="30.7109375" style="279" customWidth="1"/>
    <col min="1776" max="1776" width="8.7109375" style="279" customWidth="1"/>
    <col min="1777" max="1777" width="10.42578125" style="279" customWidth="1"/>
    <col min="1778" max="1778" width="16.42578125" style="279" customWidth="1"/>
    <col min="1779" max="1779" width="10.7109375" style="279" customWidth="1"/>
    <col min="1780" max="1780" width="8.85546875" style="279" customWidth="1"/>
    <col min="1781" max="1781" width="26.42578125" style="279" customWidth="1"/>
    <col min="1782" max="1782" width="3.7109375" style="279" customWidth="1"/>
    <col min="1783" max="1783" width="2.7109375" style="279" customWidth="1"/>
    <col min="1784" max="1789" width="11" style="279" customWidth="1"/>
    <col min="1790" max="1790" width="24.7109375" style="279" customWidth="1"/>
    <col min="1791" max="1801" width="11" style="279" customWidth="1"/>
    <col min="1802" max="1802" width="36.140625" style="279" customWidth="1"/>
    <col min="1803" max="1812" width="8.7109375" style="279" customWidth="1"/>
    <col min="1813" max="2009" width="11" style="279" customWidth="1"/>
    <col min="2010" max="2030" width="12.42578125" style="279"/>
    <col min="2031" max="2031" width="30.7109375" style="279" customWidth="1"/>
    <col min="2032" max="2032" width="8.7109375" style="279" customWidth="1"/>
    <col min="2033" max="2033" width="10.42578125" style="279" customWidth="1"/>
    <col min="2034" max="2034" width="16.42578125" style="279" customWidth="1"/>
    <col min="2035" max="2035" width="10.7109375" style="279" customWidth="1"/>
    <col min="2036" max="2036" width="8.85546875" style="279" customWidth="1"/>
    <col min="2037" max="2037" width="26.42578125" style="279" customWidth="1"/>
    <col min="2038" max="2038" width="3.7109375" style="279" customWidth="1"/>
    <col min="2039" max="2039" width="2.7109375" style="279" customWidth="1"/>
    <col min="2040" max="2045" width="11" style="279" customWidth="1"/>
    <col min="2046" max="2046" width="24.7109375" style="279" customWidth="1"/>
    <col min="2047" max="2057" width="11" style="279" customWidth="1"/>
    <col min="2058" max="2058" width="36.140625" style="279" customWidth="1"/>
    <col min="2059" max="2068" width="8.7109375" style="279" customWidth="1"/>
    <col min="2069" max="2265" width="11" style="279" customWidth="1"/>
    <col min="2266" max="2286" width="12.42578125" style="279"/>
    <col min="2287" max="2287" width="30.7109375" style="279" customWidth="1"/>
    <col min="2288" max="2288" width="8.7109375" style="279" customWidth="1"/>
    <col min="2289" max="2289" width="10.42578125" style="279" customWidth="1"/>
    <col min="2290" max="2290" width="16.42578125" style="279" customWidth="1"/>
    <col min="2291" max="2291" width="10.7109375" style="279" customWidth="1"/>
    <col min="2292" max="2292" width="8.85546875" style="279" customWidth="1"/>
    <col min="2293" max="2293" width="26.42578125" style="279" customWidth="1"/>
    <col min="2294" max="2294" width="3.7109375" style="279" customWidth="1"/>
    <col min="2295" max="2295" width="2.7109375" style="279" customWidth="1"/>
    <col min="2296" max="2301" width="11" style="279" customWidth="1"/>
    <col min="2302" max="2302" width="24.7109375" style="279" customWidth="1"/>
    <col min="2303" max="2313" width="11" style="279" customWidth="1"/>
    <col min="2314" max="2314" width="36.140625" style="279" customWidth="1"/>
    <col min="2315" max="2324" width="8.7109375" style="279" customWidth="1"/>
    <col min="2325" max="2521" width="11" style="279" customWidth="1"/>
    <col min="2522" max="2542" width="12.42578125" style="279"/>
    <col min="2543" max="2543" width="30.7109375" style="279" customWidth="1"/>
    <col min="2544" max="2544" width="8.7109375" style="279" customWidth="1"/>
    <col min="2545" max="2545" width="10.42578125" style="279" customWidth="1"/>
    <col min="2546" max="2546" width="16.42578125" style="279" customWidth="1"/>
    <col min="2547" max="2547" width="10.7109375" style="279" customWidth="1"/>
    <col min="2548" max="2548" width="8.85546875" style="279" customWidth="1"/>
    <col min="2549" max="2549" width="26.42578125" style="279" customWidth="1"/>
    <col min="2550" max="2550" width="3.7109375" style="279" customWidth="1"/>
    <col min="2551" max="2551" width="2.7109375" style="279" customWidth="1"/>
    <col min="2552" max="2557" width="11" style="279" customWidth="1"/>
    <col min="2558" max="2558" width="24.7109375" style="279" customWidth="1"/>
    <col min="2559" max="2569" width="11" style="279" customWidth="1"/>
    <col min="2570" max="2570" width="36.140625" style="279" customWidth="1"/>
    <col min="2571" max="2580" width="8.7109375" style="279" customWidth="1"/>
    <col min="2581" max="2777" width="11" style="279" customWidth="1"/>
    <col min="2778" max="2798" width="12.42578125" style="279"/>
    <col min="2799" max="2799" width="30.7109375" style="279" customWidth="1"/>
    <col min="2800" max="2800" width="8.7109375" style="279" customWidth="1"/>
    <col min="2801" max="2801" width="10.42578125" style="279" customWidth="1"/>
    <col min="2802" max="2802" width="16.42578125" style="279" customWidth="1"/>
    <col min="2803" max="2803" width="10.7109375" style="279" customWidth="1"/>
    <col min="2804" max="2804" width="8.85546875" style="279" customWidth="1"/>
    <col min="2805" max="2805" width="26.42578125" style="279" customWidth="1"/>
    <col min="2806" max="2806" width="3.7109375" style="279" customWidth="1"/>
    <col min="2807" max="2807" width="2.7109375" style="279" customWidth="1"/>
    <col min="2808" max="2813" width="11" style="279" customWidth="1"/>
    <col min="2814" max="2814" width="24.7109375" style="279" customWidth="1"/>
    <col min="2815" max="2825" width="11" style="279" customWidth="1"/>
    <col min="2826" max="2826" width="36.140625" style="279" customWidth="1"/>
    <col min="2827" max="2836" width="8.7109375" style="279" customWidth="1"/>
    <col min="2837" max="3033" width="11" style="279" customWidth="1"/>
    <col min="3034" max="3054" width="12.42578125" style="279"/>
    <col min="3055" max="3055" width="30.7109375" style="279" customWidth="1"/>
    <col min="3056" max="3056" width="8.7109375" style="279" customWidth="1"/>
    <col min="3057" max="3057" width="10.42578125" style="279" customWidth="1"/>
    <col min="3058" max="3058" width="16.42578125" style="279" customWidth="1"/>
    <col min="3059" max="3059" width="10.7109375" style="279" customWidth="1"/>
    <col min="3060" max="3060" width="8.85546875" style="279" customWidth="1"/>
    <col min="3061" max="3061" width="26.42578125" style="279" customWidth="1"/>
    <col min="3062" max="3062" width="3.7109375" style="279" customWidth="1"/>
    <col min="3063" max="3063" width="2.7109375" style="279" customWidth="1"/>
    <col min="3064" max="3069" width="11" style="279" customWidth="1"/>
    <col min="3070" max="3070" width="24.7109375" style="279" customWidth="1"/>
    <col min="3071" max="3081" width="11" style="279" customWidth="1"/>
    <col min="3082" max="3082" width="36.140625" style="279" customWidth="1"/>
    <col min="3083" max="3092" width="8.7109375" style="279" customWidth="1"/>
    <col min="3093" max="3289" width="11" style="279" customWidth="1"/>
    <col min="3290" max="3310" width="12.42578125" style="279"/>
    <col min="3311" max="3311" width="30.7109375" style="279" customWidth="1"/>
    <col min="3312" max="3312" width="8.7109375" style="279" customWidth="1"/>
    <col min="3313" max="3313" width="10.42578125" style="279" customWidth="1"/>
    <col min="3314" max="3314" width="16.42578125" style="279" customWidth="1"/>
    <col min="3315" max="3315" width="10.7109375" style="279" customWidth="1"/>
    <col min="3316" max="3316" width="8.85546875" style="279" customWidth="1"/>
    <col min="3317" max="3317" width="26.42578125" style="279" customWidth="1"/>
    <col min="3318" max="3318" width="3.7109375" style="279" customWidth="1"/>
    <col min="3319" max="3319" width="2.7109375" style="279" customWidth="1"/>
    <col min="3320" max="3325" width="11" style="279" customWidth="1"/>
    <col min="3326" max="3326" width="24.7109375" style="279" customWidth="1"/>
    <col min="3327" max="3337" width="11" style="279" customWidth="1"/>
    <col min="3338" max="3338" width="36.140625" style="279" customWidth="1"/>
    <col min="3339" max="3348" width="8.7109375" style="279" customWidth="1"/>
    <col min="3349" max="3545" width="11" style="279" customWidth="1"/>
    <col min="3546" max="3566" width="12.42578125" style="279"/>
    <col min="3567" max="3567" width="30.7109375" style="279" customWidth="1"/>
    <col min="3568" max="3568" width="8.7109375" style="279" customWidth="1"/>
    <col min="3569" max="3569" width="10.42578125" style="279" customWidth="1"/>
    <col min="3570" max="3570" width="16.42578125" style="279" customWidth="1"/>
    <col min="3571" max="3571" width="10.7109375" style="279" customWidth="1"/>
    <col min="3572" max="3572" width="8.85546875" style="279" customWidth="1"/>
    <col min="3573" max="3573" width="26.42578125" style="279" customWidth="1"/>
    <col min="3574" max="3574" width="3.7109375" style="279" customWidth="1"/>
    <col min="3575" max="3575" width="2.7109375" style="279" customWidth="1"/>
    <col min="3576" max="3581" width="11" style="279" customWidth="1"/>
    <col min="3582" max="3582" width="24.7109375" style="279" customWidth="1"/>
    <col min="3583" max="3593" width="11" style="279" customWidth="1"/>
    <col min="3594" max="3594" width="36.140625" style="279" customWidth="1"/>
    <col min="3595" max="3604" width="8.7109375" style="279" customWidth="1"/>
    <col min="3605" max="3801" width="11" style="279" customWidth="1"/>
    <col min="3802" max="3822" width="12.42578125" style="279"/>
    <col min="3823" max="3823" width="30.7109375" style="279" customWidth="1"/>
    <col min="3824" max="3824" width="8.7109375" style="279" customWidth="1"/>
    <col min="3825" max="3825" width="10.42578125" style="279" customWidth="1"/>
    <col min="3826" max="3826" width="16.42578125" style="279" customWidth="1"/>
    <col min="3827" max="3827" width="10.7109375" style="279" customWidth="1"/>
    <col min="3828" max="3828" width="8.85546875" style="279" customWidth="1"/>
    <col min="3829" max="3829" width="26.42578125" style="279" customWidth="1"/>
    <col min="3830" max="3830" width="3.7109375" style="279" customWidth="1"/>
    <col min="3831" max="3831" width="2.7109375" style="279" customWidth="1"/>
    <col min="3832" max="3837" width="11" style="279" customWidth="1"/>
    <col min="3838" max="3838" width="24.7109375" style="279" customWidth="1"/>
    <col min="3839" max="3849" width="11" style="279" customWidth="1"/>
    <col min="3850" max="3850" width="36.140625" style="279" customWidth="1"/>
    <col min="3851" max="3860" width="8.7109375" style="279" customWidth="1"/>
    <col min="3861" max="4057" width="11" style="279" customWidth="1"/>
    <col min="4058" max="4078" width="12.42578125" style="279"/>
    <col min="4079" max="4079" width="30.7109375" style="279" customWidth="1"/>
    <col min="4080" max="4080" width="8.7109375" style="279" customWidth="1"/>
    <col min="4081" max="4081" width="10.42578125" style="279" customWidth="1"/>
    <col min="4082" max="4082" width="16.42578125" style="279" customWidth="1"/>
    <col min="4083" max="4083" width="10.7109375" style="279" customWidth="1"/>
    <col min="4084" max="4084" width="8.85546875" style="279" customWidth="1"/>
    <col min="4085" max="4085" width="26.42578125" style="279" customWidth="1"/>
    <col min="4086" max="4086" width="3.7109375" style="279" customWidth="1"/>
    <col min="4087" max="4087" width="2.7109375" style="279" customWidth="1"/>
    <col min="4088" max="4093" width="11" style="279" customWidth="1"/>
    <col min="4094" max="4094" width="24.7109375" style="279" customWidth="1"/>
    <col min="4095" max="4105" width="11" style="279" customWidth="1"/>
    <col min="4106" max="4106" width="36.140625" style="279" customWidth="1"/>
    <col min="4107" max="4116" width="8.7109375" style="279" customWidth="1"/>
    <col min="4117" max="4313" width="11" style="279" customWidth="1"/>
    <col min="4314" max="4334" width="12.42578125" style="279"/>
    <col min="4335" max="4335" width="30.7109375" style="279" customWidth="1"/>
    <col min="4336" max="4336" width="8.7109375" style="279" customWidth="1"/>
    <col min="4337" max="4337" width="10.42578125" style="279" customWidth="1"/>
    <col min="4338" max="4338" width="16.42578125" style="279" customWidth="1"/>
    <col min="4339" max="4339" width="10.7109375" style="279" customWidth="1"/>
    <col min="4340" max="4340" width="8.85546875" style="279" customWidth="1"/>
    <col min="4341" max="4341" width="26.42578125" style="279" customWidth="1"/>
    <col min="4342" max="4342" width="3.7109375" style="279" customWidth="1"/>
    <col min="4343" max="4343" width="2.7109375" style="279" customWidth="1"/>
    <col min="4344" max="4349" width="11" style="279" customWidth="1"/>
    <col min="4350" max="4350" width="24.7109375" style="279" customWidth="1"/>
    <col min="4351" max="4361" width="11" style="279" customWidth="1"/>
    <col min="4362" max="4362" width="36.140625" style="279" customWidth="1"/>
    <col min="4363" max="4372" width="8.7109375" style="279" customWidth="1"/>
    <col min="4373" max="4569" width="11" style="279" customWidth="1"/>
    <col min="4570" max="4590" width="12.42578125" style="279"/>
    <col min="4591" max="4591" width="30.7109375" style="279" customWidth="1"/>
    <col min="4592" max="4592" width="8.7109375" style="279" customWidth="1"/>
    <col min="4593" max="4593" width="10.42578125" style="279" customWidth="1"/>
    <col min="4594" max="4594" width="16.42578125" style="279" customWidth="1"/>
    <col min="4595" max="4595" width="10.7109375" style="279" customWidth="1"/>
    <col min="4596" max="4596" width="8.85546875" style="279" customWidth="1"/>
    <col min="4597" max="4597" width="26.42578125" style="279" customWidth="1"/>
    <col min="4598" max="4598" width="3.7109375" style="279" customWidth="1"/>
    <col min="4599" max="4599" width="2.7109375" style="279" customWidth="1"/>
    <col min="4600" max="4605" width="11" style="279" customWidth="1"/>
    <col min="4606" max="4606" width="24.7109375" style="279" customWidth="1"/>
    <col min="4607" max="4617" width="11" style="279" customWidth="1"/>
    <col min="4618" max="4618" width="36.140625" style="279" customWidth="1"/>
    <col min="4619" max="4628" width="8.7109375" style="279" customWidth="1"/>
    <col min="4629" max="4825" width="11" style="279" customWidth="1"/>
    <col min="4826" max="4846" width="12.42578125" style="279"/>
    <col min="4847" max="4847" width="30.7109375" style="279" customWidth="1"/>
    <col min="4848" max="4848" width="8.7109375" style="279" customWidth="1"/>
    <col min="4849" max="4849" width="10.42578125" style="279" customWidth="1"/>
    <col min="4850" max="4850" width="16.42578125" style="279" customWidth="1"/>
    <col min="4851" max="4851" width="10.7109375" style="279" customWidth="1"/>
    <col min="4852" max="4852" width="8.85546875" style="279" customWidth="1"/>
    <col min="4853" max="4853" width="26.42578125" style="279" customWidth="1"/>
    <col min="4854" max="4854" width="3.7109375" style="279" customWidth="1"/>
    <col min="4855" max="4855" width="2.7109375" style="279" customWidth="1"/>
    <col min="4856" max="4861" width="11" style="279" customWidth="1"/>
    <col min="4862" max="4862" width="24.7109375" style="279" customWidth="1"/>
    <col min="4863" max="4873" width="11" style="279" customWidth="1"/>
    <col min="4874" max="4874" width="36.140625" style="279" customWidth="1"/>
    <col min="4875" max="4884" width="8.7109375" style="279" customWidth="1"/>
    <col min="4885" max="5081" width="11" style="279" customWidth="1"/>
    <col min="5082" max="5102" width="12.42578125" style="279"/>
    <col min="5103" max="5103" width="30.7109375" style="279" customWidth="1"/>
    <col min="5104" max="5104" width="8.7109375" style="279" customWidth="1"/>
    <col min="5105" max="5105" width="10.42578125" style="279" customWidth="1"/>
    <col min="5106" max="5106" width="16.42578125" style="279" customWidth="1"/>
    <col min="5107" max="5107" width="10.7109375" style="279" customWidth="1"/>
    <col min="5108" max="5108" width="8.85546875" style="279" customWidth="1"/>
    <col min="5109" max="5109" width="26.42578125" style="279" customWidth="1"/>
    <col min="5110" max="5110" width="3.7109375" style="279" customWidth="1"/>
    <col min="5111" max="5111" width="2.7109375" style="279" customWidth="1"/>
    <col min="5112" max="5117" width="11" style="279" customWidth="1"/>
    <col min="5118" max="5118" width="24.7109375" style="279" customWidth="1"/>
    <col min="5119" max="5129" width="11" style="279" customWidth="1"/>
    <col min="5130" max="5130" width="36.140625" style="279" customWidth="1"/>
    <col min="5131" max="5140" width="8.7109375" style="279" customWidth="1"/>
    <col min="5141" max="5337" width="11" style="279" customWidth="1"/>
    <col min="5338" max="5358" width="12.42578125" style="279"/>
    <col min="5359" max="5359" width="30.7109375" style="279" customWidth="1"/>
    <col min="5360" max="5360" width="8.7109375" style="279" customWidth="1"/>
    <col min="5361" max="5361" width="10.42578125" style="279" customWidth="1"/>
    <col min="5362" max="5362" width="16.42578125" style="279" customWidth="1"/>
    <col min="5363" max="5363" width="10.7109375" style="279" customWidth="1"/>
    <col min="5364" max="5364" width="8.85546875" style="279" customWidth="1"/>
    <col min="5365" max="5365" width="26.42578125" style="279" customWidth="1"/>
    <col min="5366" max="5366" width="3.7109375" style="279" customWidth="1"/>
    <col min="5367" max="5367" width="2.7109375" style="279" customWidth="1"/>
    <col min="5368" max="5373" width="11" style="279" customWidth="1"/>
    <col min="5374" max="5374" width="24.7109375" style="279" customWidth="1"/>
    <col min="5375" max="5385" width="11" style="279" customWidth="1"/>
    <col min="5386" max="5386" width="36.140625" style="279" customWidth="1"/>
    <col min="5387" max="5396" width="8.7109375" style="279" customWidth="1"/>
    <col min="5397" max="5593" width="11" style="279" customWidth="1"/>
    <col min="5594" max="5614" width="12.42578125" style="279"/>
    <col min="5615" max="5615" width="30.7109375" style="279" customWidth="1"/>
    <col min="5616" max="5616" width="8.7109375" style="279" customWidth="1"/>
    <col min="5617" max="5617" width="10.42578125" style="279" customWidth="1"/>
    <col min="5618" max="5618" width="16.42578125" style="279" customWidth="1"/>
    <col min="5619" max="5619" width="10.7109375" style="279" customWidth="1"/>
    <col min="5620" max="5620" width="8.85546875" style="279" customWidth="1"/>
    <col min="5621" max="5621" width="26.42578125" style="279" customWidth="1"/>
    <col min="5622" max="5622" width="3.7109375" style="279" customWidth="1"/>
    <col min="5623" max="5623" width="2.7109375" style="279" customWidth="1"/>
    <col min="5624" max="5629" width="11" style="279" customWidth="1"/>
    <col min="5630" max="5630" width="24.7109375" style="279" customWidth="1"/>
    <col min="5631" max="5641" width="11" style="279" customWidth="1"/>
    <col min="5642" max="5642" width="36.140625" style="279" customWidth="1"/>
    <col min="5643" max="5652" width="8.7109375" style="279" customWidth="1"/>
    <col min="5653" max="5849" width="11" style="279" customWidth="1"/>
    <col min="5850" max="5870" width="12.42578125" style="279"/>
    <col min="5871" max="5871" width="30.7109375" style="279" customWidth="1"/>
    <col min="5872" max="5872" width="8.7109375" style="279" customWidth="1"/>
    <col min="5873" max="5873" width="10.42578125" style="279" customWidth="1"/>
    <col min="5874" max="5874" width="16.42578125" style="279" customWidth="1"/>
    <col min="5875" max="5875" width="10.7109375" style="279" customWidth="1"/>
    <col min="5876" max="5876" width="8.85546875" style="279" customWidth="1"/>
    <col min="5877" max="5877" width="26.42578125" style="279" customWidth="1"/>
    <col min="5878" max="5878" width="3.7109375" style="279" customWidth="1"/>
    <col min="5879" max="5879" width="2.7109375" style="279" customWidth="1"/>
    <col min="5880" max="5885" width="11" style="279" customWidth="1"/>
    <col min="5886" max="5886" width="24.7109375" style="279" customWidth="1"/>
    <col min="5887" max="5897" width="11" style="279" customWidth="1"/>
    <col min="5898" max="5898" width="36.140625" style="279" customWidth="1"/>
    <col min="5899" max="5908" width="8.7109375" style="279" customWidth="1"/>
    <col min="5909" max="6105" width="11" style="279" customWidth="1"/>
    <col min="6106" max="6126" width="12.42578125" style="279"/>
    <col min="6127" max="6127" width="30.7109375" style="279" customWidth="1"/>
    <col min="6128" max="6128" width="8.7109375" style="279" customWidth="1"/>
    <col min="6129" max="6129" width="10.42578125" style="279" customWidth="1"/>
    <col min="6130" max="6130" width="16.42578125" style="279" customWidth="1"/>
    <col min="6131" max="6131" width="10.7109375" style="279" customWidth="1"/>
    <col min="6132" max="6132" width="8.85546875" style="279" customWidth="1"/>
    <col min="6133" max="6133" width="26.42578125" style="279" customWidth="1"/>
    <col min="6134" max="6134" width="3.7109375" style="279" customWidth="1"/>
    <col min="6135" max="6135" width="2.7109375" style="279" customWidth="1"/>
    <col min="6136" max="6141" width="11" style="279" customWidth="1"/>
    <col min="6142" max="6142" width="24.7109375" style="279" customWidth="1"/>
    <col min="6143" max="6153" width="11" style="279" customWidth="1"/>
    <col min="6154" max="6154" width="36.140625" style="279" customWidth="1"/>
    <col min="6155" max="6164" width="8.7109375" style="279" customWidth="1"/>
    <col min="6165" max="6361" width="11" style="279" customWidth="1"/>
    <col min="6362" max="6382" width="12.42578125" style="279"/>
    <col min="6383" max="6383" width="30.7109375" style="279" customWidth="1"/>
    <col min="6384" max="6384" width="8.7109375" style="279" customWidth="1"/>
    <col min="6385" max="6385" width="10.42578125" style="279" customWidth="1"/>
    <col min="6386" max="6386" width="16.42578125" style="279" customWidth="1"/>
    <col min="6387" max="6387" width="10.7109375" style="279" customWidth="1"/>
    <col min="6388" max="6388" width="8.85546875" style="279" customWidth="1"/>
    <col min="6389" max="6389" width="26.42578125" style="279" customWidth="1"/>
    <col min="6390" max="6390" width="3.7109375" style="279" customWidth="1"/>
    <col min="6391" max="6391" width="2.7109375" style="279" customWidth="1"/>
    <col min="6392" max="6397" width="11" style="279" customWidth="1"/>
    <col min="6398" max="6398" width="24.7109375" style="279" customWidth="1"/>
    <col min="6399" max="6409" width="11" style="279" customWidth="1"/>
    <col min="6410" max="6410" width="36.140625" style="279" customWidth="1"/>
    <col min="6411" max="6420" width="8.7109375" style="279" customWidth="1"/>
    <col min="6421" max="6617" width="11" style="279" customWidth="1"/>
    <col min="6618" max="6638" width="12.42578125" style="279"/>
    <col min="6639" max="6639" width="30.7109375" style="279" customWidth="1"/>
    <col min="6640" max="6640" width="8.7109375" style="279" customWidth="1"/>
    <col min="6641" max="6641" width="10.42578125" style="279" customWidth="1"/>
    <col min="6642" max="6642" width="16.42578125" style="279" customWidth="1"/>
    <col min="6643" max="6643" width="10.7109375" style="279" customWidth="1"/>
    <col min="6644" max="6644" width="8.85546875" style="279" customWidth="1"/>
    <col min="6645" max="6645" width="26.42578125" style="279" customWidth="1"/>
    <col min="6646" max="6646" width="3.7109375" style="279" customWidth="1"/>
    <col min="6647" max="6647" width="2.7109375" style="279" customWidth="1"/>
    <col min="6648" max="6653" width="11" style="279" customWidth="1"/>
    <col min="6654" max="6654" width="24.7109375" style="279" customWidth="1"/>
    <col min="6655" max="6665" width="11" style="279" customWidth="1"/>
    <col min="6666" max="6666" width="36.140625" style="279" customWidth="1"/>
    <col min="6667" max="6676" width="8.7109375" style="279" customWidth="1"/>
    <col min="6677" max="6873" width="11" style="279" customWidth="1"/>
    <col min="6874" max="6894" width="12.42578125" style="279"/>
    <col min="6895" max="6895" width="30.7109375" style="279" customWidth="1"/>
    <col min="6896" max="6896" width="8.7109375" style="279" customWidth="1"/>
    <col min="6897" max="6897" width="10.42578125" style="279" customWidth="1"/>
    <col min="6898" max="6898" width="16.42578125" style="279" customWidth="1"/>
    <col min="6899" max="6899" width="10.7109375" style="279" customWidth="1"/>
    <col min="6900" max="6900" width="8.85546875" style="279" customWidth="1"/>
    <col min="6901" max="6901" width="26.42578125" style="279" customWidth="1"/>
    <col min="6902" max="6902" width="3.7109375" style="279" customWidth="1"/>
    <col min="6903" max="6903" width="2.7109375" style="279" customWidth="1"/>
    <col min="6904" max="6909" width="11" style="279" customWidth="1"/>
    <col min="6910" max="6910" width="24.7109375" style="279" customWidth="1"/>
    <col min="6911" max="6921" width="11" style="279" customWidth="1"/>
    <col min="6922" max="6922" width="36.140625" style="279" customWidth="1"/>
    <col min="6923" max="6932" width="8.7109375" style="279" customWidth="1"/>
    <col min="6933" max="7129" width="11" style="279" customWidth="1"/>
    <col min="7130" max="7150" width="12.42578125" style="279"/>
    <col min="7151" max="7151" width="30.7109375" style="279" customWidth="1"/>
    <col min="7152" max="7152" width="8.7109375" style="279" customWidth="1"/>
    <col min="7153" max="7153" width="10.42578125" style="279" customWidth="1"/>
    <col min="7154" max="7154" width="16.42578125" style="279" customWidth="1"/>
    <col min="7155" max="7155" width="10.7109375" style="279" customWidth="1"/>
    <col min="7156" max="7156" width="8.85546875" style="279" customWidth="1"/>
    <col min="7157" max="7157" width="26.42578125" style="279" customWidth="1"/>
    <col min="7158" max="7158" width="3.7109375" style="279" customWidth="1"/>
    <col min="7159" max="7159" width="2.7109375" style="279" customWidth="1"/>
    <col min="7160" max="7165" width="11" style="279" customWidth="1"/>
    <col min="7166" max="7166" width="24.7109375" style="279" customWidth="1"/>
    <col min="7167" max="7177" width="11" style="279" customWidth="1"/>
    <col min="7178" max="7178" width="36.140625" style="279" customWidth="1"/>
    <col min="7179" max="7188" width="8.7109375" style="279" customWidth="1"/>
    <col min="7189" max="7385" width="11" style="279" customWidth="1"/>
    <col min="7386" max="7406" width="12.42578125" style="279"/>
    <col min="7407" max="7407" width="30.7109375" style="279" customWidth="1"/>
    <col min="7408" max="7408" width="8.7109375" style="279" customWidth="1"/>
    <col min="7409" max="7409" width="10.42578125" style="279" customWidth="1"/>
    <col min="7410" max="7410" width="16.42578125" style="279" customWidth="1"/>
    <col min="7411" max="7411" width="10.7109375" style="279" customWidth="1"/>
    <col min="7412" max="7412" width="8.85546875" style="279" customWidth="1"/>
    <col min="7413" max="7413" width="26.42578125" style="279" customWidth="1"/>
    <col min="7414" max="7414" width="3.7109375" style="279" customWidth="1"/>
    <col min="7415" max="7415" width="2.7109375" style="279" customWidth="1"/>
    <col min="7416" max="7421" width="11" style="279" customWidth="1"/>
    <col min="7422" max="7422" width="24.7109375" style="279" customWidth="1"/>
    <col min="7423" max="7433" width="11" style="279" customWidth="1"/>
    <col min="7434" max="7434" width="36.140625" style="279" customWidth="1"/>
    <col min="7435" max="7444" width="8.7109375" style="279" customWidth="1"/>
    <col min="7445" max="7641" width="11" style="279" customWidth="1"/>
    <col min="7642" max="7662" width="12.42578125" style="279"/>
    <col min="7663" max="7663" width="30.7109375" style="279" customWidth="1"/>
    <col min="7664" max="7664" width="8.7109375" style="279" customWidth="1"/>
    <col min="7665" max="7665" width="10.42578125" style="279" customWidth="1"/>
    <col min="7666" max="7666" width="16.42578125" style="279" customWidth="1"/>
    <col min="7667" max="7667" width="10.7109375" style="279" customWidth="1"/>
    <col min="7668" max="7668" width="8.85546875" style="279" customWidth="1"/>
    <col min="7669" max="7669" width="26.42578125" style="279" customWidth="1"/>
    <col min="7670" max="7670" width="3.7109375" style="279" customWidth="1"/>
    <col min="7671" max="7671" width="2.7109375" style="279" customWidth="1"/>
    <col min="7672" max="7677" width="11" style="279" customWidth="1"/>
    <col min="7678" max="7678" width="24.7109375" style="279" customWidth="1"/>
    <col min="7679" max="7689" width="11" style="279" customWidth="1"/>
    <col min="7690" max="7690" width="36.140625" style="279" customWidth="1"/>
    <col min="7691" max="7700" width="8.7109375" style="279" customWidth="1"/>
    <col min="7701" max="7897" width="11" style="279" customWidth="1"/>
    <col min="7898" max="7918" width="12.42578125" style="279"/>
    <col min="7919" max="7919" width="30.7109375" style="279" customWidth="1"/>
    <col min="7920" max="7920" width="8.7109375" style="279" customWidth="1"/>
    <col min="7921" max="7921" width="10.42578125" style="279" customWidth="1"/>
    <col min="7922" max="7922" width="16.42578125" style="279" customWidth="1"/>
    <col min="7923" max="7923" width="10.7109375" style="279" customWidth="1"/>
    <col min="7924" max="7924" width="8.85546875" style="279" customWidth="1"/>
    <col min="7925" max="7925" width="26.42578125" style="279" customWidth="1"/>
    <col min="7926" max="7926" width="3.7109375" style="279" customWidth="1"/>
    <col min="7927" max="7927" width="2.7109375" style="279" customWidth="1"/>
    <col min="7928" max="7933" width="11" style="279" customWidth="1"/>
    <col min="7934" max="7934" width="24.7109375" style="279" customWidth="1"/>
    <col min="7935" max="7945" width="11" style="279" customWidth="1"/>
    <col min="7946" max="7946" width="36.140625" style="279" customWidth="1"/>
    <col min="7947" max="7956" width="8.7109375" style="279" customWidth="1"/>
    <col min="7957" max="8153" width="11" style="279" customWidth="1"/>
    <col min="8154" max="8174" width="12.42578125" style="279"/>
    <col min="8175" max="8175" width="30.7109375" style="279" customWidth="1"/>
    <col min="8176" max="8176" width="8.7109375" style="279" customWidth="1"/>
    <col min="8177" max="8177" width="10.42578125" style="279" customWidth="1"/>
    <col min="8178" max="8178" width="16.42578125" style="279" customWidth="1"/>
    <col min="8179" max="8179" width="10.7109375" style="279" customWidth="1"/>
    <col min="8180" max="8180" width="8.85546875" style="279" customWidth="1"/>
    <col min="8181" max="8181" width="26.42578125" style="279" customWidth="1"/>
    <col min="8182" max="8182" width="3.7109375" style="279" customWidth="1"/>
    <col min="8183" max="8183" width="2.7109375" style="279" customWidth="1"/>
    <col min="8184" max="8189" width="11" style="279" customWidth="1"/>
    <col min="8190" max="8190" width="24.7109375" style="279" customWidth="1"/>
    <col min="8191" max="8201" width="11" style="279" customWidth="1"/>
    <col min="8202" max="8202" width="36.140625" style="279" customWidth="1"/>
    <col min="8203" max="8212" width="8.7109375" style="279" customWidth="1"/>
    <col min="8213" max="8409" width="11" style="279" customWidth="1"/>
    <col min="8410" max="8430" width="12.42578125" style="279"/>
    <col min="8431" max="8431" width="30.7109375" style="279" customWidth="1"/>
    <col min="8432" max="8432" width="8.7109375" style="279" customWidth="1"/>
    <col min="8433" max="8433" width="10.42578125" style="279" customWidth="1"/>
    <col min="8434" max="8434" width="16.42578125" style="279" customWidth="1"/>
    <col min="8435" max="8435" width="10.7109375" style="279" customWidth="1"/>
    <col min="8436" max="8436" width="8.85546875" style="279" customWidth="1"/>
    <col min="8437" max="8437" width="26.42578125" style="279" customWidth="1"/>
    <col min="8438" max="8438" width="3.7109375" style="279" customWidth="1"/>
    <col min="8439" max="8439" width="2.7109375" style="279" customWidth="1"/>
    <col min="8440" max="8445" width="11" style="279" customWidth="1"/>
    <col min="8446" max="8446" width="24.7109375" style="279" customWidth="1"/>
    <col min="8447" max="8457" width="11" style="279" customWidth="1"/>
    <col min="8458" max="8458" width="36.140625" style="279" customWidth="1"/>
    <col min="8459" max="8468" width="8.7109375" style="279" customWidth="1"/>
    <col min="8469" max="8665" width="11" style="279" customWidth="1"/>
    <col min="8666" max="8686" width="12.42578125" style="279"/>
    <col min="8687" max="8687" width="30.7109375" style="279" customWidth="1"/>
    <col min="8688" max="8688" width="8.7109375" style="279" customWidth="1"/>
    <col min="8689" max="8689" width="10.42578125" style="279" customWidth="1"/>
    <col min="8690" max="8690" width="16.42578125" style="279" customWidth="1"/>
    <col min="8691" max="8691" width="10.7109375" style="279" customWidth="1"/>
    <col min="8692" max="8692" width="8.85546875" style="279" customWidth="1"/>
    <col min="8693" max="8693" width="26.42578125" style="279" customWidth="1"/>
    <col min="8694" max="8694" width="3.7109375" style="279" customWidth="1"/>
    <col min="8695" max="8695" width="2.7109375" style="279" customWidth="1"/>
    <col min="8696" max="8701" width="11" style="279" customWidth="1"/>
    <col min="8702" max="8702" width="24.7109375" style="279" customWidth="1"/>
    <col min="8703" max="8713" width="11" style="279" customWidth="1"/>
    <col min="8714" max="8714" width="36.140625" style="279" customWidth="1"/>
    <col min="8715" max="8724" width="8.7109375" style="279" customWidth="1"/>
    <col min="8725" max="8921" width="11" style="279" customWidth="1"/>
    <col min="8922" max="8942" width="12.42578125" style="279"/>
    <col min="8943" max="8943" width="30.7109375" style="279" customWidth="1"/>
    <col min="8944" max="8944" width="8.7109375" style="279" customWidth="1"/>
    <col min="8945" max="8945" width="10.42578125" style="279" customWidth="1"/>
    <col min="8946" max="8946" width="16.42578125" style="279" customWidth="1"/>
    <col min="8947" max="8947" width="10.7109375" style="279" customWidth="1"/>
    <col min="8948" max="8948" width="8.85546875" style="279" customWidth="1"/>
    <col min="8949" max="8949" width="26.42578125" style="279" customWidth="1"/>
    <col min="8950" max="8950" width="3.7109375" style="279" customWidth="1"/>
    <col min="8951" max="8951" width="2.7109375" style="279" customWidth="1"/>
    <col min="8952" max="8957" width="11" style="279" customWidth="1"/>
    <col min="8958" max="8958" width="24.7109375" style="279" customWidth="1"/>
    <col min="8959" max="8969" width="11" style="279" customWidth="1"/>
    <col min="8970" max="8970" width="36.140625" style="279" customWidth="1"/>
    <col min="8971" max="8980" width="8.7109375" style="279" customWidth="1"/>
    <col min="8981" max="9177" width="11" style="279" customWidth="1"/>
    <col min="9178" max="9198" width="12.42578125" style="279"/>
    <col min="9199" max="9199" width="30.7109375" style="279" customWidth="1"/>
    <col min="9200" max="9200" width="8.7109375" style="279" customWidth="1"/>
    <col min="9201" max="9201" width="10.42578125" style="279" customWidth="1"/>
    <col min="9202" max="9202" width="16.42578125" style="279" customWidth="1"/>
    <col min="9203" max="9203" width="10.7109375" style="279" customWidth="1"/>
    <col min="9204" max="9204" width="8.85546875" style="279" customWidth="1"/>
    <col min="9205" max="9205" width="26.42578125" style="279" customWidth="1"/>
    <col min="9206" max="9206" width="3.7109375" style="279" customWidth="1"/>
    <col min="9207" max="9207" width="2.7109375" style="279" customWidth="1"/>
    <col min="9208" max="9213" width="11" style="279" customWidth="1"/>
    <col min="9214" max="9214" width="24.7109375" style="279" customWidth="1"/>
    <col min="9215" max="9225" width="11" style="279" customWidth="1"/>
    <col min="9226" max="9226" width="36.140625" style="279" customWidth="1"/>
    <col min="9227" max="9236" width="8.7109375" style="279" customWidth="1"/>
    <col min="9237" max="9433" width="11" style="279" customWidth="1"/>
    <col min="9434" max="9454" width="12.42578125" style="279"/>
    <col min="9455" max="9455" width="30.7109375" style="279" customWidth="1"/>
    <col min="9456" max="9456" width="8.7109375" style="279" customWidth="1"/>
    <col min="9457" max="9457" width="10.42578125" style="279" customWidth="1"/>
    <col min="9458" max="9458" width="16.42578125" style="279" customWidth="1"/>
    <col min="9459" max="9459" width="10.7109375" style="279" customWidth="1"/>
    <col min="9460" max="9460" width="8.85546875" style="279" customWidth="1"/>
    <col min="9461" max="9461" width="26.42578125" style="279" customWidth="1"/>
    <col min="9462" max="9462" width="3.7109375" style="279" customWidth="1"/>
    <col min="9463" max="9463" width="2.7109375" style="279" customWidth="1"/>
    <col min="9464" max="9469" width="11" style="279" customWidth="1"/>
    <col min="9470" max="9470" width="24.7109375" style="279" customWidth="1"/>
    <col min="9471" max="9481" width="11" style="279" customWidth="1"/>
    <col min="9482" max="9482" width="36.140625" style="279" customWidth="1"/>
    <col min="9483" max="9492" width="8.7109375" style="279" customWidth="1"/>
    <col min="9493" max="9689" width="11" style="279" customWidth="1"/>
    <col min="9690" max="9710" width="12.42578125" style="279"/>
    <col min="9711" max="9711" width="30.7109375" style="279" customWidth="1"/>
    <col min="9712" max="9712" width="8.7109375" style="279" customWidth="1"/>
    <col min="9713" max="9713" width="10.42578125" style="279" customWidth="1"/>
    <col min="9714" max="9714" width="16.42578125" style="279" customWidth="1"/>
    <col min="9715" max="9715" width="10.7109375" style="279" customWidth="1"/>
    <col min="9716" max="9716" width="8.85546875" style="279" customWidth="1"/>
    <col min="9717" max="9717" width="26.42578125" style="279" customWidth="1"/>
    <col min="9718" max="9718" width="3.7109375" style="279" customWidth="1"/>
    <col min="9719" max="9719" width="2.7109375" style="279" customWidth="1"/>
    <col min="9720" max="9725" width="11" style="279" customWidth="1"/>
    <col min="9726" max="9726" width="24.7109375" style="279" customWidth="1"/>
    <col min="9727" max="9737" width="11" style="279" customWidth="1"/>
    <col min="9738" max="9738" width="36.140625" style="279" customWidth="1"/>
    <col min="9739" max="9748" width="8.7109375" style="279" customWidth="1"/>
    <col min="9749" max="9945" width="11" style="279" customWidth="1"/>
    <col min="9946" max="9966" width="12.42578125" style="279"/>
    <col min="9967" max="9967" width="30.7109375" style="279" customWidth="1"/>
    <col min="9968" max="9968" width="8.7109375" style="279" customWidth="1"/>
    <col min="9969" max="9969" width="10.42578125" style="279" customWidth="1"/>
    <col min="9970" max="9970" width="16.42578125" style="279" customWidth="1"/>
    <col min="9971" max="9971" width="10.7109375" style="279" customWidth="1"/>
    <col min="9972" max="9972" width="8.85546875" style="279" customWidth="1"/>
    <col min="9973" max="9973" width="26.42578125" style="279" customWidth="1"/>
    <col min="9974" max="9974" width="3.7109375" style="279" customWidth="1"/>
    <col min="9975" max="9975" width="2.7109375" style="279" customWidth="1"/>
    <col min="9976" max="9981" width="11" style="279" customWidth="1"/>
    <col min="9982" max="9982" width="24.7109375" style="279" customWidth="1"/>
    <col min="9983" max="9993" width="11" style="279" customWidth="1"/>
    <col min="9994" max="9994" width="36.140625" style="279" customWidth="1"/>
    <col min="9995" max="10004" width="8.7109375" style="279" customWidth="1"/>
    <col min="10005" max="10201" width="11" style="279" customWidth="1"/>
    <col min="10202" max="10222" width="12.42578125" style="279"/>
    <col min="10223" max="10223" width="30.7109375" style="279" customWidth="1"/>
    <col min="10224" max="10224" width="8.7109375" style="279" customWidth="1"/>
    <col min="10225" max="10225" width="10.42578125" style="279" customWidth="1"/>
    <col min="10226" max="10226" width="16.42578125" style="279" customWidth="1"/>
    <col min="10227" max="10227" width="10.7109375" style="279" customWidth="1"/>
    <col min="10228" max="10228" width="8.85546875" style="279" customWidth="1"/>
    <col min="10229" max="10229" width="26.42578125" style="279" customWidth="1"/>
    <col min="10230" max="10230" width="3.7109375" style="279" customWidth="1"/>
    <col min="10231" max="10231" width="2.7109375" style="279" customWidth="1"/>
    <col min="10232" max="10237" width="11" style="279" customWidth="1"/>
    <col min="10238" max="10238" width="24.7109375" style="279" customWidth="1"/>
    <col min="10239" max="10249" width="11" style="279" customWidth="1"/>
    <col min="10250" max="10250" width="36.140625" style="279" customWidth="1"/>
    <col min="10251" max="10260" width="8.7109375" style="279" customWidth="1"/>
    <col min="10261" max="10457" width="11" style="279" customWidth="1"/>
    <col min="10458" max="10478" width="12.42578125" style="279"/>
    <col min="10479" max="10479" width="30.7109375" style="279" customWidth="1"/>
    <col min="10480" max="10480" width="8.7109375" style="279" customWidth="1"/>
    <col min="10481" max="10481" width="10.42578125" style="279" customWidth="1"/>
    <col min="10482" max="10482" width="16.42578125" style="279" customWidth="1"/>
    <col min="10483" max="10483" width="10.7109375" style="279" customWidth="1"/>
    <col min="10484" max="10484" width="8.85546875" style="279" customWidth="1"/>
    <col min="10485" max="10485" width="26.42578125" style="279" customWidth="1"/>
    <col min="10486" max="10486" width="3.7109375" style="279" customWidth="1"/>
    <col min="10487" max="10487" width="2.7109375" style="279" customWidth="1"/>
    <col min="10488" max="10493" width="11" style="279" customWidth="1"/>
    <col min="10494" max="10494" width="24.7109375" style="279" customWidth="1"/>
    <col min="10495" max="10505" width="11" style="279" customWidth="1"/>
    <col min="10506" max="10506" width="36.140625" style="279" customWidth="1"/>
    <col min="10507" max="10516" width="8.7109375" style="279" customWidth="1"/>
    <col min="10517" max="10713" width="11" style="279" customWidth="1"/>
    <col min="10714" max="10734" width="12.42578125" style="279"/>
    <col min="10735" max="10735" width="30.7109375" style="279" customWidth="1"/>
    <col min="10736" max="10736" width="8.7109375" style="279" customWidth="1"/>
    <col min="10737" max="10737" width="10.42578125" style="279" customWidth="1"/>
    <col min="10738" max="10738" width="16.42578125" style="279" customWidth="1"/>
    <col min="10739" max="10739" width="10.7109375" style="279" customWidth="1"/>
    <col min="10740" max="10740" width="8.85546875" style="279" customWidth="1"/>
    <col min="10741" max="10741" width="26.42578125" style="279" customWidth="1"/>
    <col min="10742" max="10742" width="3.7109375" style="279" customWidth="1"/>
    <col min="10743" max="10743" width="2.7109375" style="279" customWidth="1"/>
    <col min="10744" max="10749" width="11" style="279" customWidth="1"/>
    <col min="10750" max="10750" width="24.7109375" style="279" customWidth="1"/>
    <col min="10751" max="10761" width="11" style="279" customWidth="1"/>
    <col min="10762" max="10762" width="36.140625" style="279" customWidth="1"/>
    <col min="10763" max="10772" width="8.7109375" style="279" customWidth="1"/>
    <col min="10773" max="10969" width="11" style="279" customWidth="1"/>
    <col min="10970" max="10990" width="12.42578125" style="279"/>
    <col min="10991" max="10991" width="30.7109375" style="279" customWidth="1"/>
    <col min="10992" max="10992" width="8.7109375" style="279" customWidth="1"/>
    <col min="10993" max="10993" width="10.42578125" style="279" customWidth="1"/>
    <col min="10994" max="10994" width="16.42578125" style="279" customWidth="1"/>
    <col min="10995" max="10995" width="10.7109375" style="279" customWidth="1"/>
    <col min="10996" max="10996" width="8.85546875" style="279" customWidth="1"/>
    <col min="10997" max="10997" width="26.42578125" style="279" customWidth="1"/>
    <col min="10998" max="10998" width="3.7109375" style="279" customWidth="1"/>
    <col min="10999" max="10999" width="2.7109375" style="279" customWidth="1"/>
    <col min="11000" max="11005" width="11" style="279" customWidth="1"/>
    <col min="11006" max="11006" width="24.7109375" style="279" customWidth="1"/>
    <col min="11007" max="11017" width="11" style="279" customWidth="1"/>
    <col min="11018" max="11018" width="36.140625" style="279" customWidth="1"/>
    <col min="11019" max="11028" width="8.7109375" style="279" customWidth="1"/>
    <col min="11029" max="11225" width="11" style="279" customWidth="1"/>
    <col min="11226" max="11246" width="12.42578125" style="279"/>
    <col min="11247" max="11247" width="30.7109375" style="279" customWidth="1"/>
    <col min="11248" max="11248" width="8.7109375" style="279" customWidth="1"/>
    <col min="11249" max="11249" width="10.42578125" style="279" customWidth="1"/>
    <col min="11250" max="11250" width="16.42578125" style="279" customWidth="1"/>
    <col min="11251" max="11251" width="10.7109375" style="279" customWidth="1"/>
    <col min="11252" max="11252" width="8.85546875" style="279" customWidth="1"/>
    <col min="11253" max="11253" width="26.42578125" style="279" customWidth="1"/>
    <col min="11254" max="11254" width="3.7109375" style="279" customWidth="1"/>
    <col min="11255" max="11255" width="2.7109375" style="279" customWidth="1"/>
    <col min="11256" max="11261" width="11" style="279" customWidth="1"/>
    <col min="11262" max="11262" width="24.7109375" style="279" customWidth="1"/>
    <col min="11263" max="11273" width="11" style="279" customWidth="1"/>
    <col min="11274" max="11274" width="36.140625" style="279" customWidth="1"/>
    <col min="11275" max="11284" width="8.7109375" style="279" customWidth="1"/>
    <col min="11285" max="11481" width="11" style="279" customWidth="1"/>
    <col min="11482" max="11502" width="12.42578125" style="279"/>
    <col min="11503" max="11503" width="30.7109375" style="279" customWidth="1"/>
    <col min="11504" max="11504" width="8.7109375" style="279" customWidth="1"/>
    <col min="11505" max="11505" width="10.42578125" style="279" customWidth="1"/>
    <col min="11506" max="11506" width="16.42578125" style="279" customWidth="1"/>
    <col min="11507" max="11507" width="10.7109375" style="279" customWidth="1"/>
    <col min="11508" max="11508" width="8.85546875" style="279" customWidth="1"/>
    <col min="11509" max="11509" width="26.42578125" style="279" customWidth="1"/>
    <col min="11510" max="11510" width="3.7109375" style="279" customWidth="1"/>
    <col min="11511" max="11511" width="2.7109375" style="279" customWidth="1"/>
    <col min="11512" max="11517" width="11" style="279" customWidth="1"/>
    <col min="11518" max="11518" width="24.7109375" style="279" customWidth="1"/>
    <col min="11519" max="11529" width="11" style="279" customWidth="1"/>
    <col min="11530" max="11530" width="36.140625" style="279" customWidth="1"/>
    <col min="11531" max="11540" width="8.7109375" style="279" customWidth="1"/>
    <col min="11541" max="11737" width="11" style="279" customWidth="1"/>
    <col min="11738" max="11758" width="12.42578125" style="279"/>
    <col min="11759" max="11759" width="30.7109375" style="279" customWidth="1"/>
    <col min="11760" max="11760" width="8.7109375" style="279" customWidth="1"/>
    <col min="11761" max="11761" width="10.42578125" style="279" customWidth="1"/>
    <col min="11762" max="11762" width="16.42578125" style="279" customWidth="1"/>
    <col min="11763" max="11763" width="10.7109375" style="279" customWidth="1"/>
    <col min="11764" max="11764" width="8.85546875" style="279" customWidth="1"/>
    <col min="11765" max="11765" width="26.42578125" style="279" customWidth="1"/>
    <col min="11766" max="11766" width="3.7109375" style="279" customWidth="1"/>
    <col min="11767" max="11767" width="2.7109375" style="279" customWidth="1"/>
    <col min="11768" max="11773" width="11" style="279" customWidth="1"/>
    <col min="11774" max="11774" width="24.7109375" style="279" customWidth="1"/>
    <col min="11775" max="11785" width="11" style="279" customWidth="1"/>
    <col min="11786" max="11786" width="36.140625" style="279" customWidth="1"/>
    <col min="11787" max="11796" width="8.7109375" style="279" customWidth="1"/>
    <col min="11797" max="11993" width="11" style="279" customWidth="1"/>
    <col min="11994" max="12014" width="12.42578125" style="279"/>
    <col min="12015" max="12015" width="30.7109375" style="279" customWidth="1"/>
    <col min="12016" max="12016" width="8.7109375" style="279" customWidth="1"/>
    <col min="12017" max="12017" width="10.42578125" style="279" customWidth="1"/>
    <col min="12018" max="12018" width="16.42578125" style="279" customWidth="1"/>
    <col min="12019" max="12019" width="10.7109375" style="279" customWidth="1"/>
    <col min="12020" max="12020" width="8.85546875" style="279" customWidth="1"/>
    <col min="12021" max="12021" width="26.42578125" style="279" customWidth="1"/>
    <col min="12022" max="12022" width="3.7109375" style="279" customWidth="1"/>
    <col min="12023" max="12023" width="2.7109375" style="279" customWidth="1"/>
    <col min="12024" max="12029" width="11" style="279" customWidth="1"/>
    <col min="12030" max="12030" width="24.7109375" style="279" customWidth="1"/>
    <col min="12031" max="12041" width="11" style="279" customWidth="1"/>
    <col min="12042" max="12042" width="36.140625" style="279" customWidth="1"/>
    <col min="12043" max="12052" width="8.7109375" style="279" customWidth="1"/>
    <col min="12053" max="12249" width="11" style="279" customWidth="1"/>
    <col min="12250" max="12270" width="12.42578125" style="279"/>
    <col min="12271" max="12271" width="30.7109375" style="279" customWidth="1"/>
    <col min="12272" max="12272" width="8.7109375" style="279" customWidth="1"/>
    <col min="12273" max="12273" width="10.42578125" style="279" customWidth="1"/>
    <col min="12274" max="12274" width="16.42578125" style="279" customWidth="1"/>
    <col min="12275" max="12275" width="10.7109375" style="279" customWidth="1"/>
    <col min="12276" max="12276" width="8.85546875" style="279" customWidth="1"/>
    <col min="12277" max="12277" width="26.42578125" style="279" customWidth="1"/>
    <col min="12278" max="12278" width="3.7109375" style="279" customWidth="1"/>
    <col min="12279" max="12279" width="2.7109375" style="279" customWidth="1"/>
    <col min="12280" max="12285" width="11" style="279" customWidth="1"/>
    <col min="12286" max="12286" width="24.7109375" style="279" customWidth="1"/>
    <col min="12287" max="12297" width="11" style="279" customWidth="1"/>
    <col min="12298" max="12298" width="36.140625" style="279" customWidth="1"/>
    <col min="12299" max="12308" width="8.7109375" style="279" customWidth="1"/>
    <col min="12309" max="12505" width="11" style="279" customWidth="1"/>
    <col min="12506" max="12526" width="12.42578125" style="279"/>
    <col min="12527" max="12527" width="30.7109375" style="279" customWidth="1"/>
    <col min="12528" max="12528" width="8.7109375" style="279" customWidth="1"/>
    <col min="12529" max="12529" width="10.42578125" style="279" customWidth="1"/>
    <col min="12530" max="12530" width="16.42578125" style="279" customWidth="1"/>
    <col min="12531" max="12531" width="10.7109375" style="279" customWidth="1"/>
    <col min="12532" max="12532" width="8.85546875" style="279" customWidth="1"/>
    <col min="12533" max="12533" width="26.42578125" style="279" customWidth="1"/>
    <col min="12534" max="12534" width="3.7109375" style="279" customWidth="1"/>
    <col min="12535" max="12535" width="2.7109375" style="279" customWidth="1"/>
    <col min="12536" max="12541" width="11" style="279" customWidth="1"/>
    <col min="12542" max="12542" width="24.7109375" style="279" customWidth="1"/>
    <col min="12543" max="12553" width="11" style="279" customWidth="1"/>
    <col min="12554" max="12554" width="36.140625" style="279" customWidth="1"/>
    <col min="12555" max="12564" width="8.7109375" style="279" customWidth="1"/>
    <col min="12565" max="12761" width="11" style="279" customWidth="1"/>
    <col min="12762" max="12782" width="12.42578125" style="279"/>
    <col min="12783" max="12783" width="30.7109375" style="279" customWidth="1"/>
    <col min="12784" max="12784" width="8.7109375" style="279" customWidth="1"/>
    <col min="12785" max="12785" width="10.42578125" style="279" customWidth="1"/>
    <col min="12786" max="12786" width="16.42578125" style="279" customWidth="1"/>
    <col min="12787" max="12787" width="10.7109375" style="279" customWidth="1"/>
    <col min="12788" max="12788" width="8.85546875" style="279" customWidth="1"/>
    <col min="12789" max="12789" width="26.42578125" style="279" customWidth="1"/>
    <col min="12790" max="12790" width="3.7109375" style="279" customWidth="1"/>
    <col min="12791" max="12791" width="2.7109375" style="279" customWidth="1"/>
    <col min="12792" max="12797" width="11" style="279" customWidth="1"/>
    <col min="12798" max="12798" width="24.7109375" style="279" customWidth="1"/>
    <col min="12799" max="12809" width="11" style="279" customWidth="1"/>
    <col min="12810" max="12810" width="36.140625" style="279" customWidth="1"/>
    <col min="12811" max="12820" width="8.7109375" style="279" customWidth="1"/>
    <col min="12821" max="13017" width="11" style="279" customWidth="1"/>
    <col min="13018" max="13038" width="12.42578125" style="279"/>
    <col min="13039" max="13039" width="30.7109375" style="279" customWidth="1"/>
    <col min="13040" max="13040" width="8.7109375" style="279" customWidth="1"/>
    <col min="13041" max="13041" width="10.42578125" style="279" customWidth="1"/>
    <col min="13042" max="13042" width="16.42578125" style="279" customWidth="1"/>
    <col min="13043" max="13043" width="10.7109375" style="279" customWidth="1"/>
    <col min="13044" max="13044" width="8.85546875" style="279" customWidth="1"/>
    <col min="13045" max="13045" width="26.42578125" style="279" customWidth="1"/>
    <col min="13046" max="13046" width="3.7109375" style="279" customWidth="1"/>
    <col min="13047" max="13047" width="2.7109375" style="279" customWidth="1"/>
    <col min="13048" max="13053" width="11" style="279" customWidth="1"/>
    <col min="13054" max="13054" width="24.7109375" style="279" customWidth="1"/>
    <col min="13055" max="13065" width="11" style="279" customWidth="1"/>
    <col min="13066" max="13066" width="36.140625" style="279" customWidth="1"/>
    <col min="13067" max="13076" width="8.7109375" style="279" customWidth="1"/>
    <col min="13077" max="13273" width="11" style="279" customWidth="1"/>
    <col min="13274" max="13294" width="12.42578125" style="279"/>
    <col min="13295" max="13295" width="30.7109375" style="279" customWidth="1"/>
    <col min="13296" max="13296" width="8.7109375" style="279" customWidth="1"/>
    <col min="13297" max="13297" width="10.42578125" style="279" customWidth="1"/>
    <col min="13298" max="13298" width="16.42578125" style="279" customWidth="1"/>
    <col min="13299" max="13299" width="10.7109375" style="279" customWidth="1"/>
    <col min="13300" max="13300" width="8.85546875" style="279" customWidth="1"/>
    <col min="13301" max="13301" width="26.42578125" style="279" customWidth="1"/>
    <col min="13302" max="13302" width="3.7109375" style="279" customWidth="1"/>
    <col min="13303" max="13303" width="2.7109375" style="279" customWidth="1"/>
    <col min="13304" max="13309" width="11" style="279" customWidth="1"/>
    <col min="13310" max="13310" width="24.7109375" style="279" customWidth="1"/>
    <col min="13311" max="13321" width="11" style="279" customWidth="1"/>
    <col min="13322" max="13322" width="36.140625" style="279" customWidth="1"/>
    <col min="13323" max="13332" width="8.7109375" style="279" customWidth="1"/>
    <col min="13333" max="13529" width="11" style="279" customWidth="1"/>
    <col min="13530" max="13550" width="12.42578125" style="279"/>
    <col min="13551" max="13551" width="30.7109375" style="279" customWidth="1"/>
    <col min="13552" max="13552" width="8.7109375" style="279" customWidth="1"/>
    <col min="13553" max="13553" width="10.42578125" style="279" customWidth="1"/>
    <col min="13554" max="13554" width="16.42578125" style="279" customWidth="1"/>
    <col min="13555" max="13555" width="10.7109375" style="279" customWidth="1"/>
    <col min="13556" max="13556" width="8.85546875" style="279" customWidth="1"/>
    <col min="13557" max="13557" width="26.42578125" style="279" customWidth="1"/>
    <col min="13558" max="13558" width="3.7109375" style="279" customWidth="1"/>
    <col min="13559" max="13559" width="2.7109375" style="279" customWidth="1"/>
    <col min="13560" max="13565" width="11" style="279" customWidth="1"/>
    <col min="13566" max="13566" width="24.7109375" style="279" customWidth="1"/>
    <col min="13567" max="13577" width="11" style="279" customWidth="1"/>
    <col min="13578" max="13578" width="36.140625" style="279" customWidth="1"/>
    <col min="13579" max="13588" width="8.7109375" style="279" customWidth="1"/>
    <col min="13589" max="13785" width="11" style="279" customWidth="1"/>
    <col min="13786" max="13806" width="12.42578125" style="279"/>
    <col min="13807" max="13807" width="30.7109375" style="279" customWidth="1"/>
    <col min="13808" max="13808" width="8.7109375" style="279" customWidth="1"/>
    <col min="13809" max="13809" width="10.42578125" style="279" customWidth="1"/>
    <col min="13810" max="13810" width="16.42578125" style="279" customWidth="1"/>
    <col min="13811" max="13811" width="10.7109375" style="279" customWidth="1"/>
    <col min="13812" max="13812" width="8.85546875" style="279" customWidth="1"/>
    <col min="13813" max="13813" width="26.42578125" style="279" customWidth="1"/>
    <col min="13814" max="13814" width="3.7109375" style="279" customWidth="1"/>
    <col min="13815" max="13815" width="2.7109375" style="279" customWidth="1"/>
    <col min="13816" max="13821" width="11" style="279" customWidth="1"/>
    <col min="13822" max="13822" width="24.7109375" style="279" customWidth="1"/>
    <col min="13823" max="13833" width="11" style="279" customWidth="1"/>
    <col min="13834" max="13834" width="36.140625" style="279" customWidth="1"/>
    <col min="13835" max="13844" width="8.7109375" style="279" customWidth="1"/>
    <col min="13845" max="14041" width="11" style="279" customWidth="1"/>
    <col min="14042" max="14062" width="12.42578125" style="279"/>
    <col min="14063" max="14063" width="30.7109375" style="279" customWidth="1"/>
    <col min="14064" max="14064" width="8.7109375" style="279" customWidth="1"/>
    <col min="14065" max="14065" width="10.42578125" style="279" customWidth="1"/>
    <col min="14066" max="14066" width="16.42578125" style="279" customWidth="1"/>
    <col min="14067" max="14067" width="10.7109375" style="279" customWidth="1"/>
    <col min="14068" max="14068" width="8.85546875" style="279" customWidth="1"/>
    <col min="14069" max="14069" width="26.42578125" style="279" customWidth="1"/>
    <col min="14070" max="14070" width="3.7109375" style="279" customWidth="1"/>
    <col min="14071" max="14071" width="2.7109375" style="279" customWidth="1"/>
    <col min="14072" max="14077" width="11" style="279" customWidth="1"/>
    <col min="14078" max="14078" width="24.7109375" style="279" customWidth="1"/>
    <col min="14079" max="14089" width="11" style="279" customWidth="1"/>
    <col min="14090" max="14090" width="36.140625" style="279" customWidth="1"/>
    <col min="14091" max="14100" width="8.7109375" style="279" customWidth="1"/>
    <col min="14101" max="14297" width="11" style="279" customWidth="1"/>
    <col min="14298" max="14318" width="12.42578125" style="279"/>
    <col min="14319" max="14319" width="30.7109375" style="279" customWidth="1"/>
    <col min="14320" max="14320" width="8.7109375" style="279" customWidth="1"/>
    <col min="14321" max="14321" width="10.42578125" style="279" customWidth="1"/>
    <col min="14322" max="14322" width="16.42578125" style="279" customWidth="1"/>
    <col min="14323" max="14323" width="10.7109375" style="279" customWidth="1"/>
    <col min="14324" max="14324" width="8.85546875" style="279" customWidth="1"/>
    <col min="14325" max="14325" width="26.42578125" style="279" customWidth="1"/>
    <col min="14326" max="14326" width="3.7109375" style="279" customWidth="1"/>
    <col min="14327" max="14327" width="2.7109375" style="279" customWidth="1"/>
    <col min="14328" max="14333" width="11" style="279" customWidth="1"/>
    <col min="14334" max="14334" width="24.7109375" style="279" customWidth="1"/>
    <col min="14335" max="14345" width="11" style="279" customWidth="1"/>
    <col min="14346" max="14346" width="36.140625" style="279" customWidth="1"/>
    <col min="14347" max="14356" width="8.7109375" style="279" customWidth="1"/>
    <col min="14357" max="14553" width="11" style="279" customWidth="1"/>
    <col min="14554" max="14574" width="12.42578125" style="279"/>
    <col min="14575" max="14575" width="30.7109375" style="279" customWidth="1"/>
    <col min="14576" max="14576" width="8.7109375" style="279" customWidth="1"/>
    <col min="14577" max="14577" width="10.42578125" style="279" customWidth="1"/>
    <col min="14578" max="14578" width="16.42578125" style="279" customWidth="1"/>
    <col min="14579" max="14579" width="10.7109375" style="279" customWidth="1"/>
    <col min="14580" max="14580" width="8.85546875" style="279" customWidth="1"/>
    <col min="14581" max="14581" width="26.42578125" style="279" customWidth="1"/>
    <col min="14582" max="14582" width="3.7109375" style="279" customWidth="1"/>
    <col min="14583" max="14583" width="2.7109375" style="279" customWidth="1"/>
    <col min="14584" max="14589" width="11" style="279" customWidth="1"/>
    <col min="14590" max="14590" width="24.7109375" style="279" customWidth="1"/>
    <col min="14591" max="14601" width="11" style="279" customWidth="1"/>
    <col min="14602" max="14602" width="36.140625" style="279" customWidth="1"/>
    <col min="14603" max="14612" width="8.7109375" style="279" customWidth="1"/>
    <col min="14613" max="14809" width="11" style="279" customWidth="1"/>
    <col min="14810" max="14830" width="12.42578125" style="279"/>
    <col min="14831" max="14831" width="30.7109375" style="279" customWidth="1"/>
    <col min="14832" max="14832" width="8.7109375" style="279" customWidth="1"/>
    <col min="14833" max="14833" width="10.42578125" style="279" customWidth="1"/>
    <col min="14834" max="14834" width="16.42578125" style="279" customWidth="1"/>
    <col min="14835" max="14835" width="10.7109375" style="279" customWidth="1"/>
    <col min="14836" max="14836" width="8.85546875" style="279" customWidth="1"/>
    <col min="14837" max="14837" width="26.42578125" style="279" customWidth="1"/>
    <col min="14838" max="14838" width="3.7109375" style="279" customWidth="1"/>
    <col min="14839" max="14839" width="2.7109375" style="279" customWidth="1"/>
    <col min="14840" max="14845" width="11" style="279" customWidth="1"/>
    <col min="14846" max="14846" width="24.7109375" style="279" customWidth="1"/>
    <col min="14847" max="14857" width="11" style="279" customWidth="1"/>
    <col min="14858" max="14858" width="36.140625" style="279" customWidth="1"/>
    <col min="14859" max="14868" width="8.7109375" style="279" customWidth="1"/>
    <col min="14869" max="15065" width="11" style="279" customWidth="1"/>
    <col min="15066" max="15086" width="12.42578125" style="279"/>
    <col min="15087" max="15087" width="30.7109375" style="279" customWidth="1"/>
    <col min="15088" max="15088" width="8.7109375" style="279" customWidth="1"/>
    <col min="15089" max="15089" width="10.42578125" style="279" customWidth="1"/>
    <col min="15090" max="15090" width="16.42578125" style="279" customWidth="1"/>
    <col min="15091" max="15091" width="10.7109375" style="279" customWidth="1"/>
    <col min="15092" max="15092" width="8.85546875" style="279" customWidth="1"/>
    <col min="15093" max="15093" width="26.42578125" style="279" customWidth="1"/>
    <col min="15094" max="15094" width="3.7109375" style="279" customWidth="1"/>
    <col min="15095" max="15095" width="2.7109375" style="279" customWidth="1"/>
    <col min="15096" max="15101" width="11" style="279" customWidth="1"/>
    <col min="15102" max="15102" width="24.7109375" style="279" customWidth="1"/>
    <col min="15103" max="15113" width="11" style="279" customWidth="1"/>
    <col min="15114" max="15114" width="36.140625" style="279" customWidth="1"/>
    <col min="15115" max="15124" width="8.7109375" style="279" customWidth="1"/>
    <col min="15125" max="15321" width="11" style="279" customWidth="1"/>
    <col min="15322" max="15342" width="12.42578125" style="279"/>
    <col min="15343" max="15343" width="30.7109375" style="279" customWidth="1"/>
    <col min="15344" max="15344" width="8.7109375" style="279" customWidth="1"/>
    <col min="15345" max="15345" width="10.42578125" style="279" customWidth="1"/>
    <col min="15346" max="15346" width="16.42578125" style="279" customWidth="1"/>
    <col min="15347" max="15347" width="10.7109375" style="279" customWidth="1"/>
    <col min="15348" max="15348" width="8.85546875" style="279" customWidth="1"/>
    <col min="15349" max="15349" width="26.42578125" style="279" customWidth="1"/>
    <col min="15350" max="15350" width="3.7109375" style="279" customWidth="1"/>
    <col min="15351" max="15351" width="2.7109375" style="279" customWidth="1"/>
    <col min="15352" max="15357" width="11" style="279" customWidth="1"/>
    <col min="15358" max="15358" width="24.7109375" style="279" customWidth="1"/>
    <col min="15359" max="15369" width="11" style="279" customWidth="1"/>
    <col min="15370" max="15370" width="36.140625" style="279" customWidth="1"/>
    <col min="15371" max="15380" width="8.7109375" style="279" customWidth="1"/>
    <col min="15381" max="15577" width="11" style="279" customWidth="1"/>
    <col min="15578" max="15598" width="12.42578125" style="279"/>
    <col min="15599" max="15599" width="30.7109375" style="279" customWidth="1"/>
    <col min="15600" max="15600" width="8.7109375" style="279" customWidth="1"/>
    <col min="15601" max="15601" width="10.42578125" style="279" customWidth="1"/>
    <col min="15602" max="15602" width="16.42578125" style="279" customWidth="1"/>
    <col min="15603" max="15603" width="10.7109375" style="279" customWidth="1"/>
    <col min="15604" max="15604" width="8.85546875" style="279" customWidth="1"/>
    <col min="15605" max="15605" width="26.42578125" style="279" customWidth="1"/>
    <col min="15606" max="15606" width="3.7109375" style="279" customWidth="1"/>
    <col min="15607" max="15607" width="2.7109375" style="279" customWidth="1"/>
    <col min="15608" max="15613" width="11" style="279" customWidth="1"/>
    <col min="15614" max="15614" width="24.7109375" style="279" customWidth="1"/>
    <col min="15615" max="15625" width="11" style="279" customWidth="1"/>
    <col min="15626" max="15626" width="36.140625" style="279" customWidth="1"/>
    <col min="15627" max="15636" width="8.7109375" style="279" customWidth="1"/>
    <col min="15637" max="15833" width="11" style="279" customWidth="1"/>
    <col min="15834" max="15854" width="12.42578125" style="279"/>
    <col min="15855" max="15855" width="30.7109375" style="279" customWidth="1"/>
    <col min="15856" max="15856" width="8.7109375" style="279" customWidth="1"/>
    <col min="15857" max="15857" width="10.42578125" style="279" customWidth="1"/>
    <col min="15858" max="15858" width="16.42578125" style="279" customWidth="1"/>
    <col min="15859" max="15859" width="10.7109375" style="279" customWidth="1"/>
    <col min="15860" max="15860" width="8.85546875" style="279" customWidth="1"/>
    <col min="15861" max="15861" width="26.42578125" style="279" customWidth="1"/>
    <col min="15862" max="15862" width="3.7109375" style="279" customWidth="1"/>
    <col min="15863" max="15863" width="2.7109375" style="279" customWidth="1"/>
    <col min="15864" max="15869" width="11" style="279" customWidth="1"/>
    <col min="15870" max="15870" width="24.7109375" style="279" customWidth="1"/>
    <col min="15871" max="15881" width="11" style="279" customWidth="1"/>
    <col min="15882" max="15882" width="36.140625" style="279" customWidth="1"/>
    <col min="15883" max="15892" width="8.7109375" style="279" customWidth="1"/>
    <col min="15893" max="16089" width="11" style="279" customWidth="1"/>
    <col min="16090" max="16110" width="12.42578125" style="279"/>
    <col min="16111" max="16111" width="30.7109375" style="279" customWidth="1"/>
    <col min="16112" max="16112" width="8.7109375" style="279" customWidth="1"/>
    <col min="16113" max="16113" width="10.42578125" style="279" customWidth="1"/>
    <col min="16114" max="16114" width="16.42578125" style="279" customWidth="1"/>
    <col min="16115" max="16115" width="10.7109375" style="279" customWidth="1"/>
    <col min="16116" max="16116" width="8.85546875" style="279" customWidth="1"/>
    <col min="16117" max="16117" width="26.42578125" style="279" customWidth="1"/>
    <col min="16118" max="16118" width="3.7109375" style="279" customWidth="1"/>
    <col min="16119" max="16119" width="2.7109375" style="279" customWidth="1"/>
    <col min="16120" max="16125" width="11" style="279" customWidth="1"/>
    <col min="16126" max="16126" width="24.7109375" style="279" customWidth="1"/>
    <col min="16127" max="16137" width="11" style="279" customWidth="1"/>
    <col min="16138" max="16138" width="36.140625" style="279" customWidth="1"/>
    <col min="16139" max="16148" width="8.7109375" style="279" customWidth="1"/>
    <col min="16149" max="16345" width="11" style="279" customWidth="1"/>
    <col min="16346" max="16384" width="12.42578125" style="279"/>
  </cols>
  <sheetData>
    <row r="1" spans="1:7" ht="24.75" customHeight="1">
      <c r="A1" s="1" t="s">
        <v>0</v>
      </c>
      <c r="B1" s="277"/>
      <c r="C1" s="277"/>
      <c r="D1" s="277"/>
      <c r="E1" s="277"/>
      <c r="F1" s="277" t="s">
        <v>208</v>
      </c>
      <c r="G1" s="278" t="s">
        <v>329</v>
      </c>
    </row>
    <row r="2" spans="1:7" ht="18.95" customHeight="1">
      <c r="E2" s="280" t="s">
        <v>208</v>
      </c>
      <c r="G2" s="280"/>
    </row>
    <row r="3" spans="1:7" ht="18.95" customHeight="1">
      <c r="A3" s="281" t="s">
        <v>330</v>
      </c>
      <c r="B3" s="282"/>
      <c r="C3" s="282"/>
      <c r="D3" s="282"/>
      <c r="E3" s="1059" t="s">
        <v>331</v>
      </c>
      <c r="F3" s="1059"/>
      <c r="G3" s="1059"/>
    </row>
    <row r="4" spans="1:7" ht="18.95" customHeight="1">
      <c r="A4" s="281" t="s">
        <v>332</v>
      </c>
      <c r="B4" s="283"/>
      <c r="C4" s="283"/>
      <c r="D4" s="283"/>
      <c r="E4" s="1060" t="s">
        <v>333</v>
      </c>
      <c r="F4" s="1060"/>
      <c r="G4" s="1060"/>
    </row>
    <row r="5" spans="1:7" ht="18.95" customHeight="1">
      <c r="A5" s="284"/>
      <c r="B5" s="285"/>
      <c r="C5" s="285"/>
      <c r="E5" s="285"/>
      <c r="G5" s="284"/>
    </row>
    <row r="6" spans="1:7" ht="18.95" customHeight="1">
      <c r="A6" s="888" t="s">
        <v>867</v>
      </c>
      <c r="B6" s="1061" t="s">
        <v>334</v>
      </c>
      <c r="C6" s="1061"/>
      <c r="D6" s="1062" t="s">
        <v>335</v>
      </c>
      <c r="E6" s="1062"/>
      <c r="F6" s="286" t="s">
        <v>336</v>
      </c>
      <c r="G6" s="912" t="s">
        <v>868</v>
      </c>
    </row>
    <row r="7" spans="1:7" ht="13.5" customHeight="1">
      <c r="A7" s="271"/>
      <c r="B7" s="1063" t="s">
        <v>337</v>
      </c>
      <c r="C7" s="1063"/>
      <c r="D7" s="1068" t="s">
        <v>338</v>
      </c>
      <c r="E7" s="1068"/>
      <c r="F7" s="288" t="s">
        <v>339</v>
      </c>
    </row>
    <row r="8" spans="1:7" ht="13.5" customHeight="1">
      <c r="A8" s="284"/>
      <c r="B8" s="290" t="s">
        <v>340</v>
      </c>
      <c r="C8" s="290" t="s">
        <v>341</v>
      </c>
      <c r="D8" s="290" t="s">
        <v>342</v>
      </c>
      <c r="E8" s="290" t="s">
        <v>343</v>
      </c>
      <c r="F8" s="290" t="s">
        <v>344</v>
      </c>
      <c r="G8" s="271"/>
    </row>
    <row r="9" spans="1:7" ht="13.5" customHeight="1">
      <c r="A9" s="284"/>
      <c r="B9" s="290"/>
      <c r="C9" s="290"/>
      <c r="E9" s="290"/>
      <c r="F9" s="290"/>
      <c r="G9" s="280"/>
    </row>
    <row r="10" spans="1:7" ht="13.5" customHeight="1">
      <c r="A10" s="179" t="s">
        <v>18</v>
      </c>
      <c r="B10" s="336">
        <f>B11+B12+B13+B14+B15+B16+B17+B18</f>
        <v>74</v>
      </c>
      <c r="C10" s="336">
        <f>C11+C12+C13+C14+C15+C16+C17+C18</f>
        <v>13</v>
      </c>
      <c r="D10" s="336">
        <f>D11+D12+D13+D14+D15+D16+D17+D18</f>
        <v>66</v>
      </c>
      <c r="E10" s="336">
        <f>E11+E12+E13+E14+E15+E16+E17+E18</f>
        <v>64</v>
      </c>
      <c r="F10" s="336">
        <f>F11+F12+F13+F14+F15+F16+F17+F18</f>
        <v>65</v>
      </c>
      <c r="G10" s="990" t="s">
        <v>19</v>
      </c>
    </row>
    <row r="11" spans="1:7" ht="13.5" customHeight="1">
      <c r="A11" s="181" t="s">
        <v>345</v>
      </c>
      <c r="B11" s="777">
        <v>10</v>
      </c>
      <c r="C11" s="777">
        <v>3</v>
      </c>
      <c r="D11" s="777">
        <v>12</v>
      </c>
      <c r="E11" s="777">
        <v>19</v>
      </c>
      <c r="F11" s="777">
        <v>17</v>
      </c>
      <c r="G11" s="991" t="s">
        <v>21</v>
      </c>
    </row>
    <row r="12" spans="1:7" ht="13.5" customHeight="1">
      <c r="A12" s="181" t="s">
        <v>22</v>
      </c>
      <c r="B12" s="777">
        <v>4</v>
      </c>
      <c r="C12" s="992">
        <v>0</v>
      </c>
      <c r="D12" s="777">
        <v>12</v>
      </c>
      <c r="E12" s="777">
        <v>15</v>
      </c>
      <c r="F12" s="777">
        <v>22</v>
      </c>
      <c r="G12" s="991" t="s">
        <v>23</v>
      </c>
    </row>
    <row r="13" spans="1:7" ht="13.5" customHeight="1">
      <c r="A13" s="295" t="s">
        <v>24</v>
      </c>
      <c r="B13" s="992">
        <v>0</v>
      </c>
      <c r="C13" s="992">
        <v>0</v>
      </c>
      <c r="D13" s="777">
        <v>2</v>
      </c>
      <c r="E13" s="777">
        <v>5</v>
      </c>
      <c r="F13" s="777">
        <v>1</v>
      </c>
      <c r="G13" s="991" t="s">
        <v>25</v>
      </c>
    </row>
    <row r="14" spans="1:7" ht="13.5" customHeight="1">
      <c r="A14" s="184" t="s">
        <v>26</v>
      </c>
      <c r="B14" s="777">
        <v>10</v>
      </c>
      <c r="C14" s="992">
        <v>0</v>
      </c>
      <c r="D14" s="777">
        <v>8</v>
      </c>
      <c r="E14" s="777">
        <v>9</v>
      </c>
      <c r="F14" s="777">
        <v>7</v>
      </c>
      <c r="G14" s="991" t="s">
        <v>27</v>
      </c>
    </row>
    <row r="15" spans="1:7" ht="13.5" customHeight="1">
      <c r="A15" s="184" t="s">
        <v>346</v>
      </c>
      <c r="B15" s="777">
        <v>6</v>
      </c>
      <c r="C15" s="777">
        <v>1</v>
      </c>
      <c r="D15" s="777">
        <v>2</v>
      </c>
      <c r="E15" s="992">
        <v>0</v>
      </c>
      <c r="F15" s="992">
        <v>0</v>
      </c>
      <c r="G15" s="991" t="s">
        <v>35</v>
      </c>
    </row>
    <row r="16" spans="1:7" ht="13.5" customHeight="1">
      <c r="A16" s="184" t="s">
        <v>28</v>
      </c>
      <c r="B16" s="777">
        <v>5</v>
      </c>
      <c r="C16" s="957">
        <v>1</v>
      </c>
      <c r="D16" s="777">
        <v>7</v>
      </c>
      <c r="E16" s="777">
        <v>10</v>
      </c>
      <c r="F16" s="777">
        <v>17</v>
      </c>
      <c r="G16" s="991" t="s">
        <v>29</v>
      </c>
    </row>
    <row r="17" spans="1:7" ht="13.5" customHeight="1">
      <c r="A17" s="184" t="s">
        <v>347</v>
      </c>
      <c r="B17" s="777">
        <v>21</v>
      </c>
      <c r="C17" s="777">
        <v>7</v>
      </c>
      <c r="D17" s="777">
        <v>6</v>
      </c>
      <c r="E17" s="777">
        <v>3</v>
      </c>
      <c r="F17" s="992">
        <v>0</v>
      </c>
      <c r="G17" s="991" t="s">
        <v>31</v>
      </c>
    </row>
    <row r="18" spans="1:7" ht="13.5" customHeight="1">
      <c r="A18" s="184" t="s">
        <v>348</v>
      </c>
      <c r="B18" s="777">
        <v>18</v>
      </c>
      <c r="C18" s="777">
        <v>1</v>
      </c>
      <c r="D18" s="777">
        <v>17</v>
      </c>
      <c r="E18" s="777">
        <v>3</v>
      </c>
      <c r="F18" s="777">
        <v>1</v>
      </c>
      <c r="G18" s="991" t="s">
        <v>33</v>
      </c>
    </row>
    <row r="19" spans="1:7" ht="13.5" customHeight="1">
      <c r="A19" s="185" t="s">
        <v>36</v>
      </c>
      <c r="B19" s="993">
        <f>SUM(B20:B27)</f>
        <v>62</v>
      </c>
      <c r="C19" s="993">
        <f>SUM(C20:C27)</f>
        <v>14</v>
      </c>
      <c r="D19" s="993">
        <f>SUM(D20:D27)</f>
        <v>71</v>
      </c>
      <c r="E19" s="993">
        <f>SUM(E20:E27)</f>
        <v>28</v>
      </c>
      <c r="F19" s="993">
        <f>SUM(F20:F27)</f>
        <v>65</v>
      </c>
      <c r="G19" s="994" t="s">
        <v>37</v>
      </c>
    </row>
    <row r="20" spans="1:7" ht="13.5" customHeight="1">
      <c r="A20" s="181" t="s">
        <v>38</v>
      </c>
      <c r="B20" s="777">
        <v>7</v>
      </c>
      <c r="C20" s="777">
        <v>2</v>
      </c>
      <c r="D20" s="777">
        <v>11</v>
      </c>
      <c r="E20" s="777">
        <v>1</v>
      </c>
      <c r="F20" s="777">
        <v>2</v>
      </c>
      <c r="G20" s="995" t="s">
        <v>39</v>
      </c>
    </row>
    <row r="21" spans="1:7" ht="13.5" customHeight="1">
      <c r="A21" s="181" t="s">
        <v>40</v>
      </c>
      <c r="B21" s="777">
        <v>2</v>
      </c>
      <c r="C21" s="777">
        <v>1</v>
      </c>
      <c r="D21" s="777">
        <v>11</v>
      </c>
      <c r="E21" s="777">
        <v>9</v>
      </c>
      <c r="F21" s="777">
        <v>10</v>
      </c>
      <c r="G21" s="995" t="s">
        <v>41</v>
      </c>
    </row>
    <row r="22" spans="1:7" ht="13.5" customHeight="1">
      <c r="A22" s="181" t="s">
        <v>42</v>
      </c>
      <c r="B22" s="777">
        <v>4</v>
      </c>
      <c r="C22" s="992">
        <v>0</v>
      </c>
      <c r="D22" s="777">
        <v>6</v>
      </c>
      <c r="E22" s="777">
        <v>5</v>
      </c>
      <c r="F22" s="777">
        <v>16</v>
      </c>
      <c r="G22" s="995" t="s">
        <v>43</v>
      </c>
    </row>
    <row r="23" spans="1:7" ht="13.5" customHeight="1">
      <c r="A23" s="181" t="s">
        <v>44</v>
      </c>
      <c r="B23" s="777">
        <v>4</v>
      </c>
      <c r="C23" s="777">
        <v>1</v>
      </c>
      <c r="D23" s="777">
        <v>4</v>
      </c>
      <c r="E23" s="777">
        <v>6</v>
      </c>
      <c r="F23" s="777">
        <v>23</v>
      </c>
      <c r="G23" s="991" t="s">
        <v>45</v>
      </c>
    </row>
    <row r="24" spans="1:7" ht="13.5" customHeight="1">
      <c r="A24" s="181" t="s">
        <v>46</v>
      </c>
      <c r="B24" s="777">
        <v>4</v>
      </c>
      <c r="C24" s="777">
        <v>3</v>
      </c>
      <c r="D24" s="777">
        <v>8</v>
      </c>
      <c r="E24" s="777">
        <v>3</v>
      </c>
      <c r="F24" s="777">
        <v>2</v>
      </c>
      <c r="G24" s="995" t="s">
        <v>47</v>
      </c>
    </row>
    <row r="25" spans="1:7" ht="13.5" customHeight="1">
      <c r="A25" s="181" t="s">
        <v>48</v>
      </c>
      <c r="B25" s="777">
        <v>11</v>
      </c>
      <c r="C25" s="777">
        <v>5</v>
      </c>
      <c r="D25" s="777">
        <v>13</v>
      </c>
      <c r="E25" s="777">
        <v>3</v>
      </c>
      <c r="F25" s="777">
        <v>6</v>
      </c>
      <c r="G25" s="995" t="s">
        <v>49</v>
      </c>
    </row>
    <row r="26" spans="1:7" ht="13.5" customHeight="1">
      <c r="A26" s="181" t="s">
        <v>50</v>
      </c>
      <c r="B26" s="777">
        <v>25</v>
      </c>
      <c r="C26" s="777">
        <v>1</v>
      </c>
      <c r="D26" s="777">
        <v>8</v>
      </c>
      <c r="E26" s="992">
        <v>0</v>
      </c>
      <c r="F26" s="777">
        <v>1</v>
      </c>
      <c r="G26" s="995" t="s">
        <v>51</v>
      </c>
    </row>
    <row r="27" spans="1:7" ht="13.5" customHeight="1">
      <c r="A27" s="181" t="s">
        <v>52</v>
      </c>
      <c r="B27" s="777">
        <v>5</v>
      </c>
      <c r="C27" s="777">
        <v>1</v>
      </c>
      <c r="D27" s="777">
        <v>10</v>
      </c>
      <c r="E27" s="777">
        <v>1</v>
      </c>
      <c r="F27" s="777">
        <v>5</v>
      </c>
      <c r="G27" s="995" t="s">
        <v>53</v>
      </c>
    </row>
    <row r="28" spans="1:7" ht="13.5" customHeight="1">
      <c r="A28" s="179" t="s">
        <v>54</v>
      </c>
      <c r="B28" s="993">
        <f>SUM(B29:B37)</f>
        <v>91</v>
      </c>
      <c r="C28" s="993">
        <f>SUM(C29:C37)</f>
        <v>23</v>
      </c>
      <c r="D28" s="993">
        <f>SUM(D29:D37)</f>
        <v>111</v>
      </c>
      <c r="E28" s="993">
        <f>SUM(E29:E37)</f>
        <v>56</v>
      </c>
      <c r="F28" s="993">
        <f>SUM(F29:F37)</f>
        <v>145</v>
      </c>
      <c r="G28" s="990" t="s">
        <v>55</v>
      </c>
    </row>
    <row r="29" spans="1:7" ht="13.5" customHeight="1">
      <c r="A29" s="299" t="s">
        <v>349</v>
      </c>
      <c r="B29" s="777">
        <v>2</v>
      </c>
      <c r="C29" s="777">
        <v>2</v>
      </c>
      <c r="D29" s="777">
        <v>11</v>
      </c>
      <c r="E29" s="777">
        <v>6</v>
      </c>
      <c r="F29" s="777">
        <v>20</v>
      </c>
      <c r="G29" s="991" t="s">
        <v>59</v>
      </c>
    </row>
    <row r="30" spans="1:7" ht="13.5" customHeight="1">
      <c r="A30" s="189" t="s">
        <v>350</v>
      </c>
      <c r="B30" s="777">
        <v>3</v>
      </c>
      <c r="C30" s="777">
        <v>3</v>
      </c>
      <c r="D30" s="777">
        <v>12</v>
      </c>
      <c r="E30" s="777">
        <v>1</v>
      </c>
      <c r="F30" s="777">
        <v>7</v>
      </c>
      <c r="G30" s="991" t="s">
        <v>61</v>
      </c>
    </row>
    <row r="31" spans="1:7" ht="13.5" customHeight="1">
      <c r="A31" s="188" t="s">
        <v>351</v>
      </c>
      <c r="B31" s="777">
        <v>34</v>
      </c>
      <c r="C31" s="777">
        <v>3</v>
      </c>
      <c r="D31" s="777">
        <v>4</v>
      </c>
      <c r="E31" s="777">
        <v>1</v>
      </c>
      <c r="F31" s="992">
        <v>0</v>
      </c>
      <c r="G31" s="991" t="s">
        <v>63</v>
      </c>
    </row>
    <row r="32" spans="1:7" ht="13.5" customHeight="1">
      <c r="A32" s="181" t="s">
        <v>352</v>
      </c>
      <c r="B32" s="777">
        <v>4</v>
      </c>
      <c r="C32" s="777">
        <v>1</v>
      </c>
      <c r="D32" s="992">
        <v>0</v>
      </c>
      <c r="E32" s="777">
        <v>9</v>
      </c>
      <c r="F32" s="777">
        <v>18</v>
      </c>
      <c r="G32" s="991" t="s">
        <v>797</v>
      </c>
    </row>
    <row r="33" spans="1:7" ht="13.5" customHeight="1">
      <c r="A33" s="189" t="s">
        <v>56</v>
      </c>
      <c r="B33" s="777">
        <v>31</v>
      </c>
      <c r="C33" s="777">
        <v>2</v>
      </c>
      <c r="D33" s="777">
        <v>13</v>
      </c>
      <c r="E33" s="777">
        <v>3</v>
      </c>
      <c r="F33" s="777">
        <v>18</v>
      </c>
      <c r="G33" s="991" t="s">
        <v>57</v>
      </c>
    </row>
    <row r="34" spans="1:7" ht="13.5" customHeight="1">
      <c r="A34" s="300" t="s">
        <v>353</v>
      </c>
      <c r="B34" s="777">
        <v>1</v>
      </c>
      <c r="C34" s="777">
        <v>3</v>
      </c>
      <c r="D34" s="777">
        <v>5</v>
      </c>
      <c r="E34" s="777">
        <v>6</v>
      </c>
      <c r="F34" s="777">
        <v>19</v>
      </c>
      <c r="G34" s="991" t="s">
        <v>72</v>
      </c>
    </row>
    <row r="35" spans="1:7" ht="13.5" customHeight="1">
      <c r="A35" s="300" t="s">
        <v>65</v>
      </c>
      <c r="B35" s="777">
        <v>5</v>
      </c>
      <c r="C35" s="777">
        <v>3</v>
      </c>
      <c r="D35" s="777">
        <v>12</v>
      </c>
      <c r="E35" s="777">
        <v>6</v>
      </c>
      <c r="F35" s="777">
        <v>7</v>
      </c>
      <c r="G35" s="991" t="s">
        <v>66</v>
      </c>
    </row>
    <row r="36" spans="1:7" ht="13.5" customHeight="1">
      <c r="A36" s="181" t="s">
        <v>67</v>
      </c>
      <c r="B36" s="777">
        <v>3</v>
      </c>
      <c r="C36" s="777">
        <v>3</v>
      </c>
      <c r="D36" s="777">
        <v>34</v>
      </c>
      <c r="E36" s="777">
        <v>10</v>
      </c>
      <c r="F36" s="777">
        <v>27</v>
      </c>
      <c r="G36" s="991" t="s">
        <v>68</v>
      </c>
    </row>
    <row r="37" spans="1:7" ht="13.5" customHeight="1">
      <c r="A37" s="181" t="s">
        <v>69</v>
      </c>
      <c r="B37" s="777">
        <v>8</v>
      </c>
      <c r="C37" s="777">
        <v>3</v>
      </c>
      <c r="D37" s="777">
        <v>20</v>
      </c>
      <c r="E37" s="777">
        <v>14</v>
      </c>
      <c r="F37" s="777">
        <v>29</v>
      </c>
      <c r="G37" s="991" t="s">
        <v>70</v>
      </c>
    </row>
    <row r="38" spans="1:7" ht="13.5" customHeight="1">
      <c r="A38" s="190" t="s">
        <v>73</v>
      </c>
      <c r="B38" s="993">
        <f>SUM(B39:B45)</f>
        <v>100</v>
      </c>
      <c r="C38" s="993">
        <f>SUM(C39:C45)</f>
        <v>28</v>
      </c>
      <c r="D38" s="993">
        <f>SUM(D39:D45)</f>
        <v>80</v>
      </c>
      <c r="E38" s="993">
        <f>SUM(E39:E45)</f>
        <v>23</v>
      </c>
      <c r="F38" s="993">
        <f>SUM(F39:F45)</f>
        <v>38</v>
      </c>
      <c r="G38" s="990" t="s">
        <v>74</v>
      </c>
    </row>
    <row r="39" spans="1:7" ht="13.5" customHeight="1">
      <c r="A39" s="188" t="s">
        <v>75</v>
      </c>
      <c r="B39" s="777">
        <v>25</v>
      </c>
      <c r="C39" s="777">
        <v>5</v>
      </c>
      <c r="D39" s="777">
        <v>17</v>
      </c>
      <c r="E39" s="777">
        <v>7</v>
      </c>
      <c r="F39" s="777">
        <v>10</v>
      </c>
      <c r="G39" s="995" t="s">
        <v>76</v>
      </c>
    </row>
    <row r="40" spans="1:7" ht="13.5" customHeight="1">
      <c r="A40" s="188" t="s">
        <v>77</v>
      </c>
      <c r="B40" s="777">
        <v>8</v>
      </c>
      <c r="C40" s="777">
        <v>1</v>
      </c>
      <c r="D40" s="777">
        <v>22</v>
      </c>
      <c r="E40" s="777">
        <v>9</v>
      </c>
      <c r="F40" s="777">
        <v>8</v>
      </c>
      <c r="G40" s="991" t="s">
        <v>78</v>
      </c>
    </row>
    <row r="41" spans="1:7" ht="13.5" customHeight="1">
      <c r="A41" s="188" t="s">
        <v>79</v>
      </c>
      <c r="B41" s="777">
        <v>15</v>
      </c>
      <c r="C41" s="777">
        <v>9</v>
      </c>
      <c r="D41" s="992">
        <v>0</v>
      </c>
      <c r="E41" s="992">
        <v>0</v>
      </c>
      <c r="F41" s="992">
        <v>0</v>
      </c>
      <c r="G41" s="991" t="s">
        <v>80</v>
      </c>
    </row>
    <row r="42" spans="1:7" ht="13.5" customHeight="1">
      <c r="A42" s="188" t="s">
        <v>81</v>
      </c>
      <c r="B42" s="777">
        <v>30</v>
      </c>
      <c r="C42" s="777">
        <v>1</v>
      </c>
      <c r="D42" s="777">
        <v>2</v>
      </c>
      <c r="E42" s="992">
        <v>0</v>
      </c>
      <c r="F42" s="777">
        <v>1</v>
      </c>
      <c r="G42" s="991" t="s">
        <v>82</v>
      </c>
    </row>
    <row r="43" spans="1:7" ht="13.5" customHeight="1">
      <c r="A43" s="188" t="s">
        <v>83</v>
      </c>
      <c r="B43" s="777">
        <v>5</v>
      </c>
      <c r="C43" s="777">
        <v>3</v>
      </c>
      <c r="D43" s="777">
        <v>21</v>
      </c>
      <c r="E43" s="777">
        <v>3</v>
      </c>
      <c r="F43" s="777">
        <v>8</v>
      </c>
      <c r="G43" s="995" t="s">
        <v>84</v>
      </c>
    </row>
    <row r="44" spans="1:7" ht="13.5" customHeight="1">
      <c r="A44" s="188" t="s">
        <v>85</v>
      </c>
      <c r="B44" s="777">
        <v>5</v>
      </c>
      <c r="C44" s="777">
        <v>1</v>
      </c>
      <c r="D44" s="777">
        <v>12</v>
      </c>
      <c r="E44" s="777">
        <v>1</v>
      </c>
      <c r="F44" s="777">
        <v>10</v>
      </c>
      <c r="G44" s="995" t="s">
        <v>86</v>
      </c>
    </row>
    <row r="45" spans="1:7" ht="13.5" customHeight="1">
      <c r="A45" s="188" t="s">
        <v>87</v>
      </c>
      <c r="B45" s="777">
        <v>12</v>
      </c>
      <c r="C45" s="777">
        <v>8</v>
      </c>
      <c r="D45" s="777">
        <v>6</v>
      </c>
      <c r="E45" s="777">
        <v>3</v>
      </c>
      <c r="F45" s="777">
        <v>1</v>
      </c>
      <c r="G45" s="991" t="s">
        <v>88</v>
      </c>
    </row>
    <row r="46" spans="1:7" ht="13.5" customHeight="1">
      <c r="A46" s="191" t="s">
        <v>878</v>
      </c>
      <c r="B46" s="993">
        <f>SUM(B47:B51)</f>
        <v>36</v>
      </c>
      <c r="C46" s="993">
        <f>SUM(C47:C51)</f>
        <v>12</v>
      </c>
      <c r="D46" s="993">
        <f>SUM(D47:D51)</f>
        <v>82</v>
      </c>
      <c r="E46" s="993">
        <f>SUM(E47:E51)</f>
        <v>50</v>
      </c>
      <c r="F46" s="993">
        <f>SUM(F47:F51)</f>
        <v>109</v>
      </c>
      <c r="G46" s="990" t="s">
        <v>90</v>
      </c>
    </row>
    <row r="47" spans="1:7" ht="13.5" customHeight="1">
      <c r="A47" s="192" t="s">
        <v>91</v>
      </c>
      <c r="B47" s="777">
        <v>5</v>
      </c>
      <c r="C47" s="992">
        <v>0</v>
      </c>
      <c r="D47" s="777">
        <v>26</v>
      </c>
      <c r="E47" s="777">
        <v>21</v>
      </c>
      <c r="F47" s="777">
        <v>37</v>
      </c>
      <c r="G47" s="991" t="s">
        <v>92</v>
      </c>
    </row>
    <row r="48" spans="1:7" ht="13.5" customHeight="1">
      <c r="A48" s="188" t="s">
        <v>93</v>
      </c>
      <c r="B48" s="777">
        <v>11</v>
      </c>
      <c r="C48" s="777">
        <v>2</v>
      </c>
      <c r="D48" s="777">
        <v>14</v>
      </c>
      <c r="E48" s="777">
        <v>6</v>
      </c>
      <c r="F48" s="777">
        <v>14</v>
      </c>
      <c r="G48" s="991" t="s">
        <v>94</v>
      </c>
    </row>
    <row r="49" spans="1:7" ht="13.5" customHeight="1">
      <c r="A49" s="188" t="s">
        <v>95</v>
      </c>
      <c r="B49" s="777">
        <v>5</v>
      </c>
      <c r="C49" s="777">
        <v>1</v>
      </c>
      <c r="D49" s="777">
        <v>9</v>
      </c>
      <c r="E49" s="777">
        <v>8</v>
      </c>
      <c r="F49" s="777">
        <v>35</v>
      </c>
      <c r="G49" s="991" t="s">
        <v>96</v>
      </c>
    </row>
    <row r="50" spans="1:7" ht="13.5" customHeight="1">
      <c r="A50" s="188" t="s">
        <v>97</v>
      </c>
      <c r="B50" s="777">
        <v>7</v>
      </c>
      <c r="C50" s="777">
        <v>3</v>
      </c>
      <c r="D50" s="777">
        <v>14</v>
      </c>
      <c r="E50" s="777">
        <v>7</v>
      </c>
      <c r="F50" s="777">
        <v>15</v>
      </c>
      <c r="G50" s="991" t="s">
        <v>98</v>
      </c>
    </row>
    <row r="51" spans="1:7" ht="13.5" customHeight="1">
      <c r="A51" s="188" t="s">
        <v>99</v>
      </c>
      <c r="B51" s="777">
        <v>8</v>
      </c>
      <c r="C51" s="777">
        <v>6</v>
      </c>
      <c r="D51" s="777">
        <v>19</v>
      </c>
      <c r="E51" s="777">
        <v>8</v>
      </c>
      <c r="F51" s="777">
        <v>8</v>
      </c>
      <c r="G51" s="995" t="s">
        <v>100</v>
      </c>
    </row>
    <row r="52" spans="1:7" ht="13.5" customHeight="1">
      <c r="A52" s="301"/>
      <c r="B52" s="777"/>
      <c r="C52" s="777"/>
      <c r="D52" s="777"/>
      <c r="E52" s="777"/>
      <c r="F52" s="777"/>
      <c r="G52" s="996"/>
    </row>
    <row r="53" spans="1:7" ht="13.5" customHeight="1">
      <c r="A53" s="301"/>
      <c r="B53" s="777"/>
      <c r="C53" s="777"/>
      <c r="D53" s="777"/>
      <c r="E53" s="777"/>
      <c r="F53" s="777"/>
      <c r="G53" s="996"/>
    </row>
    <row r="54" spans="1:7" ht="13.5" customHeight="1">
      <c r="A54" s="301"/>
      <c r="B54" s="777"/>
      <c r="C54" s="777"/>
      <c r="D54" s="777"/>
      <c r="E54" s="777"/>
      <c r="F54" s="777"/>
      <c r="G54" s="996"/>
    </row>
    <row r="55" spans="1:7" ht="13.5" customHeight="1">
      <c r="A55" s="301"/>
      <c r="B55" s="777"/>
      <c r="C55" s="777"/>
      <c r="D55" s="777"/>
      <c r="E55" s="777"/>
      <c r="F55" s="777"/>
      <c r="G55" s="996"/>
    </row>
    <row r="56" spans="1:7" ht="13.5" customHeight="1">
      <c r="A56" s="301"/>
      <c r="B56" s="777"/>
      <c r="C56" s="777"/>
      <c r="D56" s="777"/>
      <c r="E56" s="777"/>
      <c r="F56" s="777"/>
      <c r="G56" s="996"/>
    </row>
    <row r="57" spans="1:7" ht="12.75" customHeight="1">
      <c r="A57" s="284"/>
      <c r="B57" s="997"/>
      <c r="C57" s="997"/>
      <c r="D57" s="997"/>
      <c r="E57" s="997"/>
      <c r="F57" s="997"/>
      <c r="G57" s="876"/>
    </row>
    <row r="58" spans="1:7" ht="17.100000000000001" customHeight="1">
      <c r="A58" s="284"/>
      <c r="B58" s="997"/>
      <c r="C58" s="997"/>
      <c r="D58" s="997"/>
      <c r="E58" s="997"/>
      <c r="F58" s="997"/>
      <c r="G58" s="876"/>
    </row>
    <row r="59" spans="1:7" ht="17.100000000000001" customHeight="1">
      <c r="A59" s="284"/>
      <c r="B59" s="997"/>
      <c r="C59" s="997"/>
      <c r="D59" s="997"/>
      <c r="E59" s="997"/>
      <c r="F59" s="997"/>
      <c r="G59" s="876"/>
    </row>
    <row r="60" spans="1:7" ht="17.100000000000001" customHeight="1">
      <c r="A60" s="284"/>
      <c r="B60" s="997"/>
      <c r="C60" s="997"/>
      <c r="D60" s="997"/>
      <c r="E60" s="997"/>
      <c r="F60" s="997"/>
      <c r="G60" s="876"/>
    </row>
    <row r="61" spans="1:7">
      <c r="B61" s="998"/>
      <c r="C61" s="998"/>
      <c r="D61" s="998"/>
      <c r="E61" s="998"/>
      <c r="F61" s="998"/>
      <c r="G61" s="764"/>
    </row>
    <row r="62" spans="1:7">
      <c r="B62" s="998"/>
      <c r="C62" s="998"/>
      <c r="D62" s="998"/>
      <c r="E62" s="998"/>
      <c r="F62" s="998"/>
      <c r="G62" s="764"/>
    </row>
    <row r="63" spans="1:7">
      <c r="B63" s="998"/>
      <c r="C63" s="998"/>
      <c r="D63" s="998"/>
      <c r="E63" s="998"/>
      <c r="F63" s="998"/>
      <c r="G63" s="764"/>
    </row>
    <row r="64" spans="1:7">
      <c r="B64" s="998"/>
      <c r="C64" s="998"/>
      <c r="D64" s="998"/>
      <c r="E64" s="998"/>
      <c r="F64" s="998"/>
      <c r="G64" s="764"/>
    </row>
    <row r="65" spans="1:7">
      <c r="B65" s="998"/>
      <c r="C65" s="998"/>
      <c r="D65" s="998"/>
      <c r="E65" s="998"/>
      <c r="F65" s="998"/>
      <c r="G65" s="764"/>
    </row>
    <row r="66" spans="1:7">
      <c r="B66" s="998"/>
      <c r="C66" s="998"/>
      <c r="D66" s="998"/>
      <c r="E66" s="998"/>
      <c r="F66" s="998"/>
      <c r="G66" s="764"/>
    </row>
    <row r="67" spans="1:7">
      <c r="B67" s="998"/>
      <c r="C67" s="998"/>
      <c r="D67" s="998"/>
      <c r="E67" s="998"/>
      <c r="F67" s="998"/>
      <c r="G67" s="764"/>
    </row>
    <row r="68" spans="1:7">
      <c r="B68" s="998"/>
      <c r="C68" s="998"/>
      <c r="D68" s="998"/>
      <c r="E68" s="998"/>
      <c r="F68" s="998"/>
      <c r="G68" s="764"/>
    </row>
    <row r="69" spans="1:7">
      <c r="B69" s="998"/>
      <c r="C69" s="998"/>
      <c r="D69" s="998"/>
      <c r="E69" s="998"/>
      <c r="F69" s="998"/>
      <c r="G69" s="764"/>
    </row>
    <row r="70" spans="1:7">
      <c r="B70" s="998"/>
      <c r="C70" s="998"/>
      <c r="D70" s="998"/>
      <c r="E70" s="998"/>
      <c r="F70" s="998"/>
      <c r="G70" s="764"/>
    </row>
    <row r="71" spans="1:7">
      <c r="B71" s="998"/>
      <c r="C71" s="998"/>
      <c r="D71" s="998"/>
      <c r="E71" s="998"/>
      <c r="F71" s="998"/>
      <c r="G71" s="764"/>
    </row>
    <row r="72" spans="1:7">
      <c r="B72" s="998"/>
      <c r="C72" s="998"/>
      <c r="D72" s="998"/>
      <c r="E72" s="998"/>
      <c r="F72" s="998"/>
      <c r="G72" s="764"/>
    </row>
    <row r="73" spans="1:7" ht="22.5">
      <c r="A73" s="1" t="s">
        <v>0</v>
      </c>
      <c r="B73" s="999"/>
      <c r="C73" s="999"/>
      <c r="D73" s="999"/>
      <c r="E73" s="999"/>
      <c r="F73" s="999"/>
      <c r="G73" s="1000" t="s">
        <v>329</v>
      </c>
    </row>
    <row r="74" spans="1:7" ht="12.75" customHeight="1">
      <c r="B74" s="764"/>
      <c r="C74" s="764"/>
      <c r="D74" s="764"/>
      <c r="E74" s="764"/>
      <c r="F74" s="764"/>
      <c r="G74" s="998"/>
    </row>
    <row r="75" spans="1:7" ht="20.25">
      <c r="A75" s="281" t="s">
        <v>354</v>
      </c>
      <c r="B75" s="1001"/>
      <c r="C75" s="1001"/>
      <c r="D75" s="1001"/>
      <c r="E75" s="1058" t="s">
        <v>331</v>
      </c>
      <c r="F75" s="1058"/>
      <c r="G75" s="1058"/>
    </row>
    <row r="76" spans="1:7" ht="20.25">
      <c r="A76" s="281" t="s">
        <v>355</v>
      </c>
      <c r="B76" s="1002"/>
      <c r="C76" s="1002"/>
      <c r="D76" s="1002"/>
      <c r="E76" s="1064" t="s">
        <v>356</v>
      </c>
      <c r="F76" s="1064"/>
      <c r="G76" s="1064"/>
    </row>
    <row r="77" spans="1:7">
      <c r="A77" s="284"/>
      <c r="B77" s="876"/>
      <c r="C77" s="876"/>
      <c r="D77" s="876"/>
      <c r="E77" s="876"/>
      <c r="F77" s="764"/>
      <c r="G77" s="876"/>
    </row>
    <row r="78" spans="1:7">
      <c r="A78" s="888" t="s">
        <v>867</v>
      </c>
      <c r="B78" s="1065" t="s">
        <v>334</v>
      </c>
      <c r="C78" s="1065"/>
      <c r="D78" s="1066" t="s">
        <v>335</v>
      </c>
      <c r="E78" s="1066"/>
      <c r="F78" s="1003" t="s">
        <v>336</v>
      </c>
      <c r="G78" s="898" t="s">
        <v>868</v>
      </c>
    </row>
    <row r="79" spans="1:7">
      <c r="A79" s="271"/>
      <c r="B79" s="1067" t="s">
        <v>337</v>
      </c>
      <c r="C79" s="1067"/>
      <c r="D79" s="1067" t="s">
        <v>357</v>
      </c>
      <c r="E79" s="1067"/>
      <c r="F79" s="1004" t="s">
        <v>339</v>
      </c>
      <c r="G79" s="764"/>
    </row>
    <row r="80" spans="1:7">
      <c r="A80" s="284"/>
      <c r="B80" s="1005" t="s">
        <v>340</v>
      </c>
      <c r="C80" s="1005" t="s">
        <v>341</v>
      </c>
      <c r="D80" s="1005" t="s">
        <v>342</v>
      </c>
      <c r="E80" s="1005" t="s">
        <v>343</v>
      </c>
      <c r="F80" s="1005" t="s">
        <v>344</v>
      </c>
      <c r="G80" s="1006"/>
    </row>
    <row r="81" spans="1:7">
      <c r="A81" s="284"/>
      <c r="B81" s="1007"/>
      <c r="C81" s="1007"/>
      <c r="D81" s="1008"/>
      <c r="E81" s="1005"/>
      <c r="F81" s="1005"/>
      <c r="G81" s="998"/>
    </row>
    <row r="82" spans="1:7">
      <c r="A82" s="284"/>
      <c r="B82" s="1009"/>
      <c r="C82" s="1009"/>
      <c r="D82" s="1008"/>
      <c r="E82" s="1005"/>
      <c r="F82" s="1005"/>
      <c r="G82" s="998"/>
    </row>
    <row r="83" spans="1:7" ht="14.25">
      <c r="A83" s="306" t="s">
        <v>101</v>
      </c>
      <c r="B83" s="993">
        <f>SUM(B84:B99)</f>
        <v>141</v>
      </c>
      <c r="C83" s="993">
        <f>SUM(C84:C99)</f>
        <v>50</v>
      </c>
      <c r="D83" s="993">
        <f>SUM(D84:D99)</f>
        <v>112</v>
      </c>
      <c r="E83" s="993">
        <f>SUM(E84:E99)</f>
        <v>24</v>
      </c>
      <c r="F83" s="993">
        <f>SUM(F84:F99)</f>
        <v>46</v>
      </c>
      <c r="G83" s="307" t="s">
        <v>102</v>
      </c>
    </row>
    <row r="84" spans="1:7">
      <c r="A84" s="761" t="s">
        <v>716</v>
      </c>
      <c r="B84" s="777">
        <v>8</v>
      </c>
      <c r="C84" s="777">
        <v>4</v>
      </c>
      <c r="D84" s="992">
        <v>0</v>
      </c>
      <c r="E84" s="992">
        <v>0</v>
      </c>
      <c r="F84" s="992">
        <v>0</v>
      </c>
      <c r="G84" s="762" t="s">
        <v>707</v>
      </c>
    </row>
    <row r="85" spans="1:7">
      <c r="A85" s="761" t="s">
        <v>717</v>
      </c>
      <c r="B85" s="777">
        <v>9</v>
      </c>
      <c r="C85" s="777">
        <v>4</v>
      </c>
      <c r="D85" s="992">
        <v>0</v>
      </c>
      <c r="E85" s="992">
        <v>0</v>
      </c>
      <c r="F85" s="992">
        <v>0</v>
      </c>
      <c r="G85" s="762" t="s">
        <v>706</v>
      </c>
    </row>
    <row r="86" spans="1:7" ht="15">
      <c r="A86" s="761" t="s">
        <v>718</v>
      </c>
      <c r="B86" s="777">
        <v>9</v>
      </c>
      <c r="C86" s="777">
        <v>3</v>
      </c>
      <c r="D86" s="992">
        <v>0</v>
      </c>
      <c r="E86" s="992">
        <v>0</v>
      </c>
      <c r="F86" s="992">
        <v>0</v>
      </c>
      <c r="G86" s="763" t="s">
        <v>708</v>
      </c>
    </row>
    <row r="87" spans="1:7">
      <c r="A87" s="761" t="s">
        <v>719</v>
      </c>
      <c r="B87" s="777">
        <v>7</v>
      </c>
      <c r="C87" s="777">
        <v>1</v>
      </c>
      <c r="D87" s="992">
        <v>0</v>
      </c>
      <c r="E87" s="992">
        <v>0</v>
      </c>
      <c r="F87" s="992">
        <v>0</v>
      </c>
      <c r="G87" s="762" t="s">
        <v>709</v>
      </c>
    </row>
    <row r="88" spans="1:7">
      <c r="A88" s="761" t="s">
        <v>103</v>
      </c>
      <c r="B88" s="777">
        <v>6</v>
      </c>
      <c r="C88" s="777">
        <v>2</v>
      </c>
      <c r="D88" s="777">
        <v>11</v>
      </c>
      <c r="E88" s="777">
        <v>3</v>
      </c>
      <c r="F88" s="777">
        <v>2</v>
      </c>
      <c r="G88" s="762" t="s">
        <v>710</v>
      </c>
    </row>
    <row r="89" spans="1:7">
      <c r="A89" s="761" t="s">
        <v>105</v>
      </c>
      <c r="B89" s="777">
        <v>3</v>
      </c>
      <c r="C89" s="777">
        <v>7</v>
      </c>
      <c r="D89" s="777">
        <v>17</v>
      </c>
      <c r="E89" s="992">
        <v>0</v>
      </c>
      <c r="F89" s="777">
        <v>7</v>
      </c>
      <c r="G89" s="762" t="s">
        <v>711</v>
      </c>
    </row>
    <row r="90" spans="1:7">
      <c r="A90" s="761" t="s">
        <v>107</v>
      </c>
      <c r="B90" s="777">
        <v>12</v>
      </c>
      <c r="C90" s="777">
        <v>2</v>
      </c>
      <c r="D90" s="992">
        <v>0</v>
      </c>
      <c r="E90" s="992">
        <v>0</v>
      </c>
      <c r="F90" s="992">
        <v>0</v>
      </c>
      <c r="G90" s="762" t="s">
        <v>712</v>
      </c>
    </row>
    <row r="91" spans="1:7">
      <c r="A91" s="761" t="s">
        <v>121</v>
      </c>
      <c r="B91" s="777">
        <v>7</v>
      </c>
      <c r="C91" s="777">
        <v>3</v>
      </c>
      <c r="D91" s="777">
        <v>18</v>
      </c>
      <c r="E91" s="777">
        <v>7</v>
      </c>
      <c r="F91" s="777">
        <v>6</v>
      </c>
      <c r="G91" s="762" t="s">
        <v>713</v>
      </c>
    </row>
    <row r="92" spans="1:7">
      <c r="A92" s="761" t="s">
        <v>112</v>
      </c>
      <c r="B92" s="777">
        <v>12</v>
      </c>
      <c r="C92" s="777">
        <v>2</v>
      </c>
      <c r="D92" s="992">
        <v>0</v>
      </c>
      <c r="E92" s="992">
        <v>0</v>
      </c>
      <c r="F92" s="992">
        <v>0</v>
      </c>
      <c r="G92" s="762" t="s">
        <v>714</v>
      </c>
    </row>
    <row r="93" spans="1:7">
      <c r="A93" s="761" t="s">
        <v>123</v>
      </c>
      <c r="B93" s="777">
        <v>2</v>
      </c>
      <c r="C93" s="777">
        <v>3</v>
      </c>
      <c r="D93" s="777">
        <v>8</v>
      </c>
      <c r="E93" s="992">
        <v>0</v>
      </c>
      <c r="F93" s="992">
        <v>0</v>
      </c>
      <c r="G93" s="762" t="s">
        <v>124</v>
      </c>
    </row>
    <row r="94" spans="1:7">
      <c r="A94" s="761" t="s">
        <v>720</v>
      </c>
      <c r="B94" s="777">
        <v>11</v>
      </c>
      <c r="C94" s="777">
        <v>3</v>
      </c>
      <c r="D94" s="777">
        <v>3</v>
      </c>
      <c r="E94" s="777">
        <v>1</v>
      </c>
      <c r="F94" s="992">
        <v>0</v>
      </c>
      <c r="G94" s="762" t="s">
        <v>126</v>
      </c>
    </row>
    <row r="95" spans="1:7">
      <c r="A95" s="761" t="s">
        <v>721</v>
      </c>
      <c r="B95" s="777">
        <v>13</v>
      </c>
      <c r="C95" s="777">
        <v>5</v>
      </c>
      <c r="D95" s="992">
        <v>0</v>
      </c>
      <c r="E95" s="992">
        <v>0</v>
      </c>
      <c r="F95" s="992">
        <v>0</v>
      </c>
      <c r="G95" s="764" t="s">
        <v>689</v>
      </c>
    </row>
    <row r="96" spans="1:7">
      <c r="A96" s="761" t="s">
        <v>127</v>
      </c>
      <c r="B96" s="777">
        <v>19</v>
      </c>
      <c r="C96" s="777">
        <v>2</v>
      </c>
      <c r="D96" s="992">
        <v>0</v>
      </c>
      <c r="E96" s="992">
        <v>0</v>
      </c>
      <c r="F96" s="992">
        <v>0</v>
      </c>
      <c r="G96" s="764" t="s">
        <v>128</v>
      </c>
    </row>
    <row r="97" spans="1:7">
      <c r="A97" s="761" t="s">
        <v>129</v>
      </c>
      <c r="B97" s="777">
        <v>8</v>
      </c>
      <c r="C97" s="777">
        <v>5</v>
      </c>
      <c r="D97" s="777">
        <v>35</v>
      </c>
      <c r="E97" s="777">
        <v>9</v>
      </c>
      <c r="F97" s="777">
        <v>29</v>
      </c>
      <c r="G97" s="762" t="s">
        <v>130</v>
      </c>
    </row>
    <row r="98" spans="1:7">
      <c r="A98" s="761" t="s">
        <v>131</v>
      </c>
      <c r="B98" s="777">
        <v>4</v>
      </c>
      <c r="C98" s="777">
        <v>1</v>
      </c>
      <c r="D98" s="777">
        <v>20</v>
      </c>
      <c r="E98" s="777">
        <v>4</v>
      </c>
      <c r="F98" s="777">
        <v>2</v>
      </c>
      <c r="G98" s="762" t="s">
        <v>132</v>
      </c>
    </row>
    <row r="99" spans="1:7">
      <c r="A99" s="761" t="s">
        <v>116</v>
      </c>
      <c r="B99" s="777">
        <v>11</v>
      </c>
      <c r="C99" s="777">
        <v>3</v>
      </c>
      <c r="D99" s="992">
        <v>0</v>
      </c>
      <c r="E99" s="992">
        <v>0</v>
      </c>
      <c r="F99" s="992">
        <v>0</v>
      </c>
      <c r="G99" s="764" t="s">
        <v>117</v>
      </c>
    </row>
    <row r="100" spans="1:7" ht="14.25">
      <c r="A100" s="310" t="s">
        <v>133</v>
      </c>
      <c r="B100" s="993">
        <f>SUM(B101:B108)</f>
        <v>85</v>
      </c>
      <c r="C100" s="993">
        <f>SUM(C101:C108)</f>
        <v>16</v>
      </c>
      <c r="D100" s="993">
        <f>SUM(D101:D108)</f>
        <v>170</v>
      </c>
      <c r="E100" s="993">
        <f>SUM(E101:E108)</f>
        <v>60</v>
      </c>
      <c r="F100" s="993">
        <f>SUM(F101:F108)</f>
        <v>123</v>
      </c>
      <c r="G100" s="311" t="s">
        <v>134</v>
      </c>
    </row>
    <row r="101" spans="1:7" ht="15">
      <c r="A101" s="308" t="s">
        <v>135</v>
      </c>
      <c r="B101" s="777">
        <v>3</v>
      </c>
      <c r="C101" s="777">
        <v>2</v>
      </c>
      <c r="D101" s="777">
        <v>30</v>
      </c>
      <c r="E101" s="777">
        <v>9</v>
      </c>
      <c r="F101" s="777">
        <v>42</v>
      </c>
      <c r="G101" s="1010" t="s">
        <v>136</v>
      </c>
    </row>
    <row r="102" spans="1:7" ht="15">
      <c r="A102" s="308" t="s">
        <v>137</v>
      </c>
      <c r="B102" s="777">
        <v>2</v>
      </c>
      <c r="C102" s="777">
        <v>1</v>
      </c>
      <c r="D102" s="777">
        <v>16</v>
      </c>
      <c r="E102" s="777">
        <v>17</v>
      </c>
      <c r="F102" s="777">
        <v>24</v>
      </c>
      <c r="G102" s="1010" t="s">
        <v>138</v>
      </c>
    </row>
    <row r="103" spans="1:7" ht="15">
      <c r="A103" s="308" t="s">
        <v>139</v>
      </c>
      <c r="B103" s="777">
        <v>7</v>
      </c>
      <c r="C103" s="777">
        <v>2</v>
      </c>
      <c r="D103" s="777">
        <v>33</v>
      </c>
      <c r="E103" s="777">
        <v>6</v>
      </c>
      <c r="F103" s="777">
        <v>20</v>
      </c>
      <c r="G103" s="1010" t="s">
        <v>140</v>
      </c>
    </row>
    <row r="104" spans="1:7" ht="15">
      <c r="A104" s="308" t="s">
        <v>141</v>
      </c>
      <c r="B104" s="777">
        <v>5</v>
      </c>
      <c r="C104" s="777">
        <v>4</v>
      </c>
      <c r="D104" s="777">
        <v>46</v>
      </c>
      <c r="E104" s="777">
        <v>6</v>
      </c>
      <c r="F104" s="777">
        <v>8</v>
      </c>
      <c r="G104" s="1010" t="s">
        <v>142</v>
      </c>
    </row>
    <row r="105" spans="1:7" ht="15">
      <c r="A105" s="308" t="s">
        <v>143</v>
      </c>
      <c r="B105" s="777">
        <v>45</v>
      </c>
      <c r="C105" s="777">
        <v>3</v>
      </c>
      <c r="D105" s="777">
        <v>7</v>
      </c>
      <c r="E105" s="777">
        <v>6</v>
      </c>
      <c r="F105" s="777">
        <v>16</v>
      </c>
      <c r="G105" s="1010" t="s">
        <v>144</v>
      </c>
    </row>
    <row r="106" spans="1:7" ht="15">
      <c r="A106" s="308" t="s">
        <v>145</v>
      </c>
      <c r="B106" s="777">
        <v>4</v>
      </c>
      <c r="C106" s="777">
        <v>1</v>
      </c>
      <c r="D106" s="777">
        <v>15</v>
      </c>
      <c r="E106" s="777">
        <v>8</v>
      </c>
      <c r="F106" s="777">
        <v>5</v>
      </c>
      <c r="G106" s="1010" t="s">
        <v>146</v>
      </c>
    </row>
    <row r="107" spans="1:7" ht="15">
      <c r="A107" s="308" t="s">
        <v>147</v>
      </c>
      <c r="B107" s="777">
        <v>16</v>
      </c>
      <c r="C107" s="777">
        <v>2</v>
      </c>
      <c r="D107" s="777">
        <v>17</v>
      </c>
      <c r="E107" s="777">
        <v>5</v>
      </c>
      <c r="F107" s="777">
        <v>4</v>
      </c>
      <c r="G107" s="1010" t="s">
        <v>817</v>
      </c>
    </row>
    <row r="108" spans="1:7" ht="15">
      <c r="A108" s="308" t="s">
        <v>148</v>
      </c>
      <c r="B108" s="777">
        <v>3</v>
      </c>
      <c r="C108" s="777">
        <v>1</v>
      </c>
      <c r="D108" s="777">
        <v>6</v>
      </c>
      <c r="E108" s="777">
        <v>3</v>
      </c>
      <c r="F108" s="777">
        <v>4</v>
      </c>
      <c r="G108" s="1010" t="s">
        <v>149</v>
      </c>
    </row>
    <row r="109" spans="1:7" ht="14.25">
      <c r="A109" s="312" t="s">
        <v>150</v>
      </c>
      <c r="B109" s="993">
        <f>SUM(B110:B114)</f>
        <v>21</v>
      </c>
      <c r="C109" s="993">
        <f>SUM(C110:C114)</f>
        <v>8</v>
      </c>
      <c r="D109" s="993">
        <f>SUM(D110:D114)</f>
        <v>69</v>
      </c>
      <c r="E109" s="993">
        <f>SUM(E110:E114)</f>
        <v>53</v>
      </c>
      <c r="F109" s="993">
        <f>SUM(F110:F114)</f>
        <v>108</v>
      </c>
      <c r="G109" s="313" t="s">
        <v>151</v>
      </c>
    </row>
    <row r="110" spans="1:7" ht="15">
      <c r="A110" s="308" t="s">
        <v>152</v>
      </c>
      <c r="B110" s="777">
        <v>8</v>
      </c>
      <c r="C110" s="777">
        <v>4</v>
      </c>
      <c r="D110" s="777">
        <v>15</v>
      </c>
      <c r="E110" s="777">
        <v>13</v>
      </c>
      <c r="F110" s="777">
        <v>22</v>
      </c>
      <c r="G110" s="1010" t="s">
        <v>153</v>
      </c>
    </row>
    <row r="111" spans="1:7" ht="15">
      <c r="A111" s="308" t="s">
        <v>154</v>
      </c>
      <c r="B111" s="777">
        <v>3</v>
      </c>
      <c r="C111" s="777">
        <v>1</v>
      </c>
      <c r="D111" s="777">
        <v>15</v>
      </c>
      <c r="E111" s="777">
        <v>12</v>
      </c>
      <c r="F111" s="777">
        <v>32</v>
      </c>
      <c r="G111" s="1010" t="s">
        <v>155</v>
      </c>
    </row>
    <row r="112" spans="1:7" ht="15">
      <c r="A112" s="308" t="s">
        <v>156</v>
      </c>
      <c r="B112" s="777">
        <v>4</v>
      </c>
      <c r="C112" s="777">
        <v>1</v>
      </c>
      <c r="D112" s="777">
        <v>9</v>
      </c>
      <c r="E112" s="777">
        <v>9</v>
      </c>
      <c r="F112" s="777">
        <v>22</v>
      </c>
      <c r="G112" s="1010" t="s">
        <v>157</v>
      </c>
    </row>
    <row r="113" spans="1:7" ht="15">
      <c r="A113" s="308" t="s">
        <v>158</v>
      </c>
      <c r="B113" s="777">
        <v>3</v>
      </c>
      <c r="C113" s="777">
        <v>1</v>
      </c>
      <c r="D113" s="777">
        <v>13</v>
      </c>
      <c r="E113" s="777">
        <v>9</v>
      </c>
      <c r="F113" s="777">
        <v>16</v>
      </c>
      <c r="G113" s="1010" t="s">
        <v>159</v>
      </c>
    </row>
    <row r="114" spans="1:7" ht="15">
      <c r="A114" s="308" t="s">
        <v>160</v>
      </c>
      <c r="B114" s="777">
        <v>3</v>
      </c>
      <c r="C114" s="777">
        <v>1</v>
      </c>
      <c r="D114" s="777">
        <v>17</v>
      </c>
      <c r="E114" s="777">
        <v>10</v>
      </c>
      <c r="F114" s="777">
        <v>16</v>
      </c>
      <c r="G114" s="1010" t="s">
        <v>161</v>
      </c>
    </row>
    <row r="115" spans="1:7" ht="14.25">
      <c r="A115" s="310" t="s">
        <v>162</v>
      </c>
      <c r="B115" s="993">
        <f>SUM(B116:B121)</f>
        <v>38</v>
      </c>
      <c r="C115" s="993">
        <f>SUM(C116:C121)</f>
        <v>18</v>
      </c>
      <c r="D115" s="993">
        <f>SUM(D116:D121)</f>
        <v>96</v>
      </c>
      <c r="E115" s="993">
        <f>SUM(E116:E121)</f>
        <v>55</v>
      </c>
      <c r="F115" s="993">
        <f>SUM(F116:F121)</f>
        <v>106</v>
      </c>
      <c r="G115" s="314" t="s">
        <v>163</v>
      </c>
    </row>
    <row r="116" spans="1:7" ht="15">
      <c r="A116" s="308" t="s">
        <v>164</v>
      </c>
      <c r="B116" s="777">
        <v>12</v>
      </c>
      <c r="C116" s="777">
        <v>3</v>
      </c>
      <c r="D116" s="777">
        <v>4</v>
      </c>
      <c r="E116" s="777">
        <v>4</v>
      </c>
      <c r="F116" s="777">
        <v>14</v>
      </c>
      <c r="G116" s="1010" t="s">
        <v>165</v>
      </c>
    </row>
    <row r="117" spans="1:7" ht="15">
      <c r="A117" s="308" t="s">
        <v>166</v>
      </c>
      <c r="B117" s="777">
        <v>2</v>
      </c>
      <c r="C117" s="777">
        <v>3</v>
      </c>
      <c r="D117" s="777">
        <v>9</v>
      </c>
      <c r="E117" s="777">
        <v>10</v>
      </c>
      <c r="F117" s="777">
        <v>16</v>
      </c>
      <c r="G117" s="1010" t="s">
        <v>167</v>
      </c>
    </row>
    <row r="118" spans="1:7" ht="15">
      <c r="A118" s="308" t="s">
        <v>168</v>
      </c>
      <c r="B118" s="777">
        <v>12</v>
      </c>
      <c r="C118" s="777">
        <v>2</v>
      </c>
      <c r="D118" s="777">
        <v>3</v>
      </c>
      <c r="E118" s="777">
        <v>1</v>
      </c>
      <c r="F118" s="777">
        <v>3</v>
      </c>
      <c r="G118" s="1010" t="s">
        <v>169</v>
      </c>
    </row>
    <row r="119" spans="1:7" ht="15">
      <c r="A119" s="308" t="s">
        <v>170</v>
      </c>
      <c r="B119" s="777">
        <v>6</v>
      </c>
      <c r="C119" s="777">
        <v>6</v>
      </c>
      <c r="D119" s="777">
        <v>61</v>
      </c>
      <c r="E119" s="777">
        <v>20</v>
      </c>
      <c r="F119" s="777">
        <v>31</v>
      </c>
      <c r="G119" s="1010" t="s">
        <v>171</v>
      </c>
    </row>
    <row r="120" spans="1:7" ht="15">
      <c r="A120" s="308" t="s">
        <v>172</v>
      </c>
      <c r="B120" s="777">
        <v>4</v>
      </c>
      <c r="C120" s="777">
        <v>3</v>
      </c>
      <c r="D120" s="777">
        <v>8</v>
      </c>
      <c r="E120" s="777">
        <v>8</v>
      </c>
      <c r="F120" s="777">
        <v>13</v>
      </c>
      <c r="G120" s="1010" t="s">
        <v>173</v>
      </c>
    </row>
    <row r="121" spans="1:7" ht="15">
      <c r="A121" s="308" t="s">
        <v>174</v>
      </c>
      <c r="B121" s="777">
        <v>2</v>
      </c>
      <c r="C121" s="777">
        <v>1</v>
      </c>
      <c r="D121" s="777">
        <v>11</v>
      </c>
      <c r="E121" s="777">
        <v>12</v>
      </c>
      <c r="F121" s="777">
        <v>29</v>
      </c>
      <c r="G121" s="1010" t="s">
        <v>175</v>
      </c>
    </row>
    <row r="122" spans="1:7" ht="14.25">
      <c r="A122" s="315" t="s">
        <v>176</v>
      </c>
      <c r="B122" s="993">
        <f>SUM(B123:B126)</f>
        <v>18</v>
      </c>
      <c r="C122" s="993">
        <f>SUM(C123:C126)</f>
        <v>4</v>
      </c>
      <c r="D122" s="993">
        <f>SUM(D123:D126)</f>
        <v>29</v>
      </c>
      <c r="E122" s="993">
        <f>SUM(E123:E126)</f>
        <v>13</v>
      </c>
      <c r="F122" s="993">
        <f>SUM(F123:F126)</f>
        <v>36</v>
      </c>
      <c r="G122" s="311" t="s">
        <v>177</v>
      </c>
    </row>
    <row r="123" spans="1:7" ht="15">
      <c r="A123" s="308" t="s">
        <v>178</v>
      </c>
      <c r="B123" s="777">
        <v>4</v>
      </c>
      <c r="C123" s="777">
        <v>1</v>
      </c>
      <c r="D123" s="777">
        <v>1</v>
      </c>
      <c r="E123" s="777">
        <v>2</v>
      </c>
      <c r="F123" s="777">
        <v>2</v>
      </c>
      <c r="G123" s="1010" t="s">
        <v>179</v>
      </c>
    </row>
    <row r="124" spans="1:7" ht="15">
      <c r="A124" s="308" t="s">
        <v>180</v>
      </c>
      <c r="B124" s="777">
        <v>8</v>
      </c>
      <c r="C124" s="992">
        <v>0</v>
      </c>
      <c r="D124" s="777">
        <v>13</v>
      </c>
      <c r="E124" s="777">
        <v>5</v>
      </c>
      <c r="F124" s="777">
        <v>15</v>
      </c>
      <c r="G124" s="1010" t="s">
        <v>181</v>
      </c>
    </row>
    <row r="125" spans="1:7" ht="15">
      <c r="A125" s="308" t="s">
        <v>182</v>
      </c>
      <c r="B125" s="777">
        <v>2</v>
      </c>
      <c r="C125" s="777">
        <v>2</v>
      </c>
      <c r="D125" s="777">
        <v>10</v>
      </c>
      <c r="E125" s="777">
        <v>6</v>
      </c>
      <c r="F125" s="777">
        <v>19</v>
      </c>
      <c r="G125" s="1010" t="s">
        <v>183</v>
      </c>
    </row>
    <row r="126" spans="1:7" ht="15">
      <c r="A126" s="308" t="s">
        <v>184</v>
      </c>
      <c r="B126" s="777">
        <v>4</v>
      </c>
      <c r="C126" s="777">
        <v>1</v>
      </c>
      <c r="D126" s="777">
        <v>5</v>
      </c>
      <c r="E126" s="992">
        <v>0</v>
      </c>
      <c r="F126" s="992">
        <v>0</v>
      </c>
      <c r="G126" s="1010" t="s">
        <v>185</v>
      </c>
    </row>
    <row r="127" spans="1:7" ht="14.25">
      <c r="A127" s="306" t="s">
        <v>186</v>
      </c>
      <c r="B127" s="993">
        <f>SUM(B128:B131)</f>
        <v>22</v>
      </c>
      <c r="C127" s="993">
        <f>SUM(C128:C131)</f>
        <v>2</v>
      </c>
      <c r="D127" s="993">
        <f>SUM(D128:D131)</f>
        <v>7</v>
      </c>
      <c r="E127" s="993">
        <f>SUM(E128:E131)</f>
        <v>1</v>
      </c>
      <c r="F127" s="993">
        <f>SUM(F128:F131)</f>
        <v>12</v>
      </c>
      <c r="G127" s="311" t="s">
        <v>187</v>
      </c>
    </row>
    <row r="128" spans="1:7" ht="15">
      <c r="A128" s="308" t="s">
        <v>188</v>
      </c>
      <c r="B128" s="777">
        <v>4</v>
      </c>
      <c r="C128" s="992">
        <v>0</v>
      </c>
      <c r="D128" s="992">
        <v>0</v>
      </c>
      <c r="E128" s="777">
        <v>1</v>
      </c>
      <c r="F128" s="777">
        <v>5</v>
      </c>
      <c r="G128" s="1010" t="s">
        <v>189</v>
      </c>
    </row>
    <row r="129" spans="1:7" ht="15">
      <c r="A129" s="308" t="s">
        <v>190</v>
      </c>
      <c r="B129" s="777">
        <v>5</v>
      </c>
      <c r="C129" s="992">
        <v>0</v>
      </c>
      <c r="D129" s="777">
        <v>3</v>
      </c>
      <c r="E129" s="992">
        <v>0</v>
      </c>
      <c r="F129" s="777">
        <v>1</v>
      </c>
      <c r="G129" s="1010" t="s">
        <v>191</v>
      </c>
    </row>
    <row r="130" spans="1:7" ht="15">
      <c r="A130" s="308" t="s">
        <v>818</v>
      </c>
      <c r="B130" s="777">
        <v>12</v>
      </c>
      <c r="C130" s="777">
        <v>1</v>
      </c>
      <c r="D130" s="777">
        <v>1</v>
      </c>
      <c r="E130" s="992">
        <v>0</v>
      </c>
      <c r="F130" s="777">
        <v>4</v>
      </c>
      <c r="G130" s="1010" t="s">
        <v>192</v>
      </c>
    </row>
    <row r="131" spans="1:7" ht="15">
      <c r="A131" s="308" t="s">
        <v>193</v>
      </c>
      <c r="B131" s="777">
        <v>1</v>
      </c>
      <c r="C131" s="777">
        <v>1</v>
      </c>
      <c r="D131" s="777">
        <v>3</v>
      </c>
      <c r="E131" s="992">
        <v>0</v>
      </c>
      <c r="F131" s="777">
        <v>2</v>
      </c>
      <c r="G131" s="1010" t="s">
        <v>194</v>
      </c>
    </row>
    <row r="132" spans="1:7" ht="14.25">
      <c r="A132" s="315" t="s">
        <v>195</v>
      </c>
      <c r="B132" s="993">
        <f>SUM(B133:B134)</f>
        <v>4</v>
      </c>
      <c r="C132" s="993">
        <f>SUM(C133:C134)</f>
        <v>2</v>
      </c>
      <c r="D132" s="1011">
        <v>0</v>
      </c>
      <c r="E132" s="993">
        <f>SUM(E133:E134)</f>
        <v>4</v>
      </c>
      <c r="F132" s="993">
        <f>SUM(F133:F134)</f>
        <v>6</v>
      </c>
      <c r="G132" s="311" t="s">
        <v>196</v>
      </c>
    </row>
    <row r="133" spans="1:7" ht="15">
      <c r="A133" s="316" t="s">
        <v>197</v>
      </c>
      <c r="B133" s="992">
        <v>0</v>
      </c>
      <c r="C133" s="992">
        <v>0</v>
      </c>
      <c r="D133" s="992">
        <v>0</v>
      </c>
      <c r="E133" s="777">
        <v>2</v>
      </c>
      <c r="F133" s="777">
        <v>2</v>
      </c>
      <c r="G133" s="1012" t="s">
        <v>358</v>
      </c>
    </row>
    <row r="134" spans="1:7" ht="15">
      <c r="A134" s="318" t="s">
        <v>199</v>
      </c>
      <c r="B134" s="777">
        <v>4</v>
      </c>
      <c r="C134" s="777">
        <v>2</v>
      </c>
      <c r="D134" s="992">
        <v>0</v>
      </c>
      <c r="E134" s="777">
        <v>2</v>
      </c>
      <c r="F134" s="777">
        <v>4</v>
      </c>
      <c r="G134" s="1012" t="s">
        <v>200</v>
      </c>
    </row>
    <row r="135" spans="1:7" ht="14.25">
      <c r="A135" s="319" t="s">
        <v>285</v>
      </c>
      <c r="B135" s="993">
        <f>B10+B19+B28+B38+B46+B83+B100+B109+B115+B122+B127+B132</f>
        <v>692</v>
      </c>
      <c r="C135" s="993">
        <f>C10+C19+C28+C38+C46+C83+C100+C109+C115+C122+C127+C132</f>
        <v>190</v>
      </c>
      <c r="D135" s="993">
        <f>D10+D19+D28+D38+D46+D83+D100+D109+D115+D122+D127+D132</f>
        <v>893</v>
      </c>
      <c r="E135" s="993">
        <f>E10+E19+E28+E38+E46+E83+E100+E109+E115+E122+E127+E132</f>
        <v>431</v>
      </c>
      <c r="F135" s="993">
        <f>F10+F19+F28+F38+F46+F83+F100+F109+F115+F122+F127+F132</f>
        <v>859</v>
      </c>
      <c r="G135" s="1013" t="s">
        <v>202</v>
      </c>
    </row>
    <row r="136" spans="1:7" ht="15">
      <c r="A136" s="320"/>
      <c r="B136" s="321"/>
      <c r="C136" s="321"/>
      <c r="D136" s="292"/>
      <c r="E136" s="302"/>
      <c r="F136" s="302"/>
      <c r="G136" s="294"/>
    </row>
    <row r="137" spans="1:7" ht="15">
      <c r="A137" s="322"/>
      <c r="B137" s="321"/>
      <c r="C137" s="321"/>
      <c r="D137" s="292"/>
      <c r="E137" s="302"/>
      <c r="F137" s="302"/>
      <c r="G137" s="294"/>
    </row>
    <row r="138" spans="1:7">
      <c r="A138" s="323" t="s">
        <v>359</v>
      </c>
      <c r="B138" s="305"/>
      <c r="C138" s="305"/>
      <c r="D138" s="304"/>
      <c r="G138" s="280"/>
    </row>
    <row r="139" spans="1:7">
      <c r="A139" s="323" t="s">
        <v>360</v>
      </c>
      <c r="B139" s="305"/>
      <c r="C139" s="305"/>
      <c r="D139" s="304"/>
      <c r="G139" s="280"/>
    </row>
    <row r="140" spans="1:7">
      <c r="A140" s="323" t="s">
        <v>361</v>
      </c>
      <c r="B140" s="305"/>
      <c r="C140" s="305"/>
      <c r="D140" s="304"/>
      <c r="G140" s="280"/>
    </row>
    <row r="141" spans="1:7">
      <c r="A141" s="323" t="s">
        <v>362</v>
      </c>
      <c r="B141" s="305"/>
      <c r="C141" s="305"/>
      <c r="D141" s="304"/>
      <c r="G141" s="280"/>
    </row>
    <row r="142" spans="1:7" ht="7.5" customHeight="1">
      <c r="B142" s="305"/>
      <c r="C142" s="305"/>
      <c r="D142" s="304"/>
      <c r="G142" s="280"/>
    </row>
    <row r="143" spans="1:7">
      <c r="A143" s="324" t="s">
        <v>715</v>
      </c>
      <c r="B143" s="305"/>
      <c r="C143" s="325"/>
      <c r="D143" s="326"/>
      <c r="E143" s="327"/>
      <c r="F143" s="327"/>
      <c r="G143" s="328" t="s">
        <v>819</v>
      </c>
    </row>
    <row r="144" spans="1:7" ht="14.25">
      <c r="A144" s="1057"/>
      <c r="B144" s="1057"/>
      <c r="C144" s="1057"/>
      <c r="D144" s="1057"/>
      <c r="E144" s="1057"/>
      <c r="F144" s="1057"/>
      <c r="G144" s="1057"/>
    </row>
  </sheetData>
  <mergeCells count="13">
    <mergeCell ref="A144:G144"/>
    <mergeCell ref="E75:G75"/>
    <mergeCell ref="E3:G3"/>
    <mergeCell ref="E4:G4"/>
    <mergeCell ref="B6:C6"/>
    <mergeCell ref="D6:E6"/>
    <mergeCell ref="B7:C7"/>
    <mergeCell ref="E76:G76"/>
    <mergeCell ref="B78:C78"/>
    <mergeCell ref="D78:E78"/>
    <mergeCell ref="B79:C79"/>
    <mergeCell ref="D79:E79"/>
    <mergeCell ref="D7:E7"/>
  </mergeCells>
  <printOptions gridLinesSet="0"/>
  <pageMargins left="0.78740157480314965" right="0.59055118110236227" top="0.82395833333333335" bottom="1.1811023622047245" header="0.51181102362204722" footer="0.51181102362204722"/>
  <pageSetup paperSize="9" scale="70" orientation="portrait" r:id="rId1"/>
  <headerFooter alignWithMargins="0"/>
  <rowBreaks count="1" manualBreakCount="1">
    <brk id="72" max="16383" man="1"/>
  </rowBreaks>
  <ignoredErrors>
    <ignoredError sqref="D127" formulaRange="1"/>
  </ignoredErrors>
</worksheet>
</file>

<file path=xl/worksheets/sheet30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F74"/>
  <sheetViews>
    <sheetView showGridLines="0" view="pageLayout" zoomScaleSheetLayoutView="137" workbookViewId="0">
      <selection activeCell="B7" sqref="B7:E7"/>
    </sheetView>
  </sheetViews>
  <sheetFormatPr baseColWidth="10" defaultColWidth="11" defaultRowHeight="12.75"/>
  <cols>
    <col min="1" max="1" width="35" style="209" customWidth="1"/>
    <col min="2" max="5" width="11" style="209" customWidth="1"/>
    <col min="6" max="6" width="35" style="209" customWidth="1"/>
    <col min="7" max="242" width="11" style="209" customWidth="1"/>
    <col min="243" max="246" width="11" style="209"/>
    <col min="247" max="247" width="35" style="209" customWidth="1"/>
    <col min="248" max="251" width="11" style="209" customWidth="1"/>
    <col min="252" max="252" width="35" style="209" customWidth="1"/>
    <col min="253" max="254" width="37.28515625" style="209" customWidth="1"/>
    <col min="255" max="255" width="11" style="209" customWidth="1"/>
    <col min="256" max="257" width="11.42578125" style="209" customWidth="1"/>
    <col min="258" max="498" width="11" style="209" customWidth="1"/>
    <col min="499" max="502" width="11" style="209"/>
    <col min="503" max="503" width="35" style="209" customWidth="1"/>
    <col min="504" max="507" width="11" style="209" customWidth="1"/>
    <col min="508" max="508" width="35" style="209" customWidth="1"/>
    <col min="509" max="510" width="37.28515625" style="209" customWidth="1"/>
    <col min="511" max="511" width="11" style="209" customWidth="1"/>
    <col min="512" max="513" width="11.42578125" style="209" customWidth="1"/>
    <col min="514" max="754" width="11" style="209" customWidth="1"/>
    <col min="755" max="758" width="11" style="209"/>
    <col min="759" max="759" width="35" style="209" customWidth="1"/>
    <col min="760" max="763" width="11" style="209" customWidth="1"/>
    <col min="764" max="764" width="35" style="209" customWidth="1"/>
    <col min="765" max="766" width="37.28515625" style="209" customWidth="1"/>
    <col min="767" max="767" width="11" style="209" customWidth="1"/>
    <col min="768" max="769" width="11.42578125" style="209" customWidth="1"/>
    <col min="770" max="1010" width="11" style="209" customWidth="1"/>
    <col min="1011" max="1014" width="11" style="209"/>
    <col min="1015" max="1015" width="35" style="209" customWidth="1"/>
    <col min="1016" max="1019" width="11" style="209" customWidth="1"/>
    <col min="1020" max="1020" width="35" style="209" customWidth="1"/>
    <col min="1021" max="1022" width="37.28515625" style="209" customWidth="1"/>
    <col min="1023" max="1023" width="11" style="209" customWidth="1"/>
    <col min="1024" max="1025" width="11.42578125" style="209" customWidth="1"/>
    <col min="1026" max="1266" width="11" style="209" customWidth="1"/>
    <col min="1267" max="1270" width="11" style="209"/>
    <col min="1271" max="1271" width="35" style="209" customWidth="1"/>
    <col min="1272" max="1275" width="11" style="209" customWidth="1"/>
    <col min="1276" max="1276" width="35" style="209" customWidth="1"/>
    <col min="1277" max="1278" width="37.28515625" style="209" customWidth="1"/>
    <col min="1279" max="1279" width="11" style="209" customWidth="1"/>
    <col min="1280" max="1281" width="11.42578125" style="209" customWidth="1"/>
    <col min="1282" max="1522" width="11" style="209" customWidth="1"/>
    <col min="1523" max="1526" width="11" style="209"/>
    <col min="1527" max="1527" width="35" style="209" customWidth="1"/>
    <col min="1528" max="1531" width="11" style="209" customWidth="1"/>
    <col min="1532" max="1532" width="35" style="209" customWidth="1"/>
    <col min="1533" max="1534" width="37.28515625" style="209" customWidth="1"/>
    <col min="1535" max="1535" width="11" style="209" customWidth="1"/>
    <col min="1536" max="1537" width="11.42578125" style="209" customWidth="1"/>
    <col min="1538" max="1778" width="11" style="209" customWidth="1"/>
    <col min="1779" max="1782" width="11" style="209"/>
    <col min="1783" max="1783" width="35" style="209" customWidth="1"/>
    <col min="1784" max="1787" width="11" style="209" customWidth="1"/>
    <col min="1788" max="1788" width="35" style="209" customWidth="1"/>
    <col min="1789" max="1790" width="37.28515625" style="209" customWidth="1"/>
    <col min="1791" max="1791" width="11" style="209" customWidth="1"/>
    <col min="1792" max="1793" width="11.42578125" style="209" customWidth="1"/>
    <col min="1794" max="2034" width="11" style="209" customWidth="1"/>
    <col min="2035" max="2038" width="11" style="209"/>
    <col min="2039" max="2039" width="35" style="209" customWidth="1"/>
    <col min="2040" max="2043" width="11" style="209" customWidth="1"/>
    <col min="2044" max="2044" width="35" style="209" customWidth="1"/>
    <col min="2045" max="2046" width="37.28515625" style="209" customWidth="1"/>
    <col min="2047" max="2047" width="11" style="209" customWidth="1"/>
    <col min="2048" max="2049" width="11.42578125" style="209" customWidth="1"/>
    <col min="2050" max="2290" width="11" style="209" customWidth="1"/>
    <col min="2291" max="2294" width="11" style="209"/>
    <col min="2295" max="2295" width="35" style="209" customWidth="1"/>
    <col min="2296" max="2299" width="11" style="209" customWidth="1"/>
    <col min="2300" max="2300" width="35" style="209" customWidth="1"/>
    <col min="2301" max="2302" width="37.28515625" style="209" customWidth="1"/>
    <col min="2303" max="2303" width="11" style="209" customWidth="1"/>
    <col min="2304" max="2305" width="11.42578125" style="209" customWidth="1"/>
    <col min="2306" max="2546" width="11" style="209" customWidth="1"/>
    <col min="2547" max="2550" width="11" style="209"/>
    <col min="2551" max="2551" width="35" style="209" customWidth="1"/>
    <col min="2552" max="2555" width="11" style="209" customWidth="1"/>
    <col min="2556" max="2556" width="35" style="209" customWidth="1"/>
    <col min="2557" max="2558" width="37.28515625" style="209" customWidth="1"/>
    <col min="2559" max="2559" width="11" style="209" customWidth="1"/>
    <col min="2560" max="2561" width="11.42578125" style="209" customWidth="1"/>
    <col min="2562" max="2802" width="11" style="209" customWidth="1"/>
    <col min="2803" max="2806" width="11" style="209"/>
    <col min="2807" max="2807" width="35" style="209" customWidth="1"/>
    <col min="2808" max="2811" width="11" style="209" customWidth="1"/>
    <col min="2812" max="2812" width="35" style="209" customWidth="1"/>
    <col min="2813" max="2814" width="37.28515625" style="209" customWidth="1"/>
    <col min="2815" max="2815" width="11" style="209" customWidth="1"/>
    <col min="2816" max="2817" width="11.42578125" style="209" customWidth="1"/>
    <col min="2818" max="3058" width="11" style="209" customWidth="1"/>
    <col min="3059" max="3062" width="11" style="209"/>
    <col min="3063" max="3063" width="35" style="209" customWidth="1"/>
    <col min="3064" max="3067" width="11" style="209" customWidth="1"/>
    <col min="3068" max="3068" width="35" style="209" customWidth="1"/>
    <col min="3069" max="3070" width="37.28515625" style="209" customWidth="1"/>
    <col min="3071" max="3071" width="11" style="209" customWidth="1"/>
    <col min="3072" max="3073" width="11.42578125" style="209" customWidth="1"/>
    <col min="3074" max="3314" width="11" style="209" customWidth="1"/>
    <col min="3315" max="3318" width="11" style="209"/>
    <col min="3319" max="3319" width="35" style="209" customWidth="1"/>
    <col min="3320" max="3323" width="11" style="209" customWidth="1"/>
    <col min="3324" max="3324" width="35" style="209" customWidth="1"/>
    <col min="3325" max="3326" width="37.28515625" style="209" customWidth="1"/>
    <col min="3327" max="3327" width="11" style="209" customWidth="1"/>
    <col min="3328" max="3329" width="11.42578125" style="209" customWidth="1"/>
    <col min="3330" max="3570" width="11" style="209" customWidth="1"/>
    <col min="3571" max="3574" width="11" style="209"/>
    <col min="3575" max="3575" width="35" style="209" customWidth="1"/>
    <col min="3576" max="3579" width="11" style="209" customWidth="1"/>
    <col min="3580" max="3580" width="35" style="209" customWidth="1"/>
    <col min="3581" max="3582" width="37.28515625" style="209" customWidth="1"/>
    <col min="3583" max="3583" width="11" style="209" customWidth="1"/>
    <col min="3584" max="3585" width="11.42578125" style="209" customWidth="1"/>
    <col min="3586" max="3826" width="11" style="209" customWidth="1"/>
    <col min="3827" max="3830" width="11" style="209"/>
    <col min="3831" max="3831" width="35" style="209" customWidth="1"/>
    <col min="3832" max="3835" width="11" style="209" customWidth="1"/>
    <col min="3836" max="3836" width="35" style="209" customWidth="1"/>
    <col min="3837" max="3838" width="37.28515625" style="209" customWidth="1"/>
    <col min="3839" max="3839" width="11" style="209" customWidth="1"/>
    <col min="3840" max="3841" width="11.42578125" style="209" customWidth="1"/>
    <col min="3842" max="4082" width="11" style="209" customWidth="1"/>
    <col min="4083" max="4086" width="11" style="209"/>
    <col min="4087" max="4087" width="35" style="209" customWidth="1"/>
    <col min="4088" max="4091" width="11" style="209" customWidth="1"/>
    <col min="4092" max="4092" width="35" style="209" customWidth="1"/>
    <col min="4093" max="4094" width="37.28515625" style="209" customWidth="1"/>
    <col min="4095" max="4095" width="11" style="209" customWidth="1"/>
    <col min="4096" max="4097" width="11.42578125" style="209" customWidth="1"/>
    <col min="4098" max="4338" width="11" style="209" customWidth="1"/>
    <col min="4339" max="4342" width="11" style="209"/>
    <col min="4343" max="4343" width="35" style="209" customWidth="1"/>
    <col min="4344" max="4347" width="11" style="209" customWidth="1"/>
    <col min="4348" max="4348" width="35" style="209" customWidth="1"/>
    <col min="4349" max="4350" width="37.28515625" style="209" customWidth="1"/>
    <col min="4351" max="4351" width="11" style="209" customWidth="1"/>
    <col min="4352" max="4353" width="11.42578125" style="209" customWidth="1"/>
    <col min="4354" max="4594" width="11" style="209" customWidth="1"/>
    <col min="4595" max="4598" width="11" style="209"/>
    <col min="4599" max="4599" width="35" style="209" customWidth="1"/>
    <col min="4600" max="4603" width="11" style="209" customWidth="1"/>
    <col min="4604" max="4604" width="35" style="209" customWidth="1"/>
    <col min="4605" max="4606" width="37.28515625" style="209" customWidth="1"/>
    <col min="4607" max="4607" width="11" style="209" customWidth="1"/>
    <col min="4608" max="4609" width="11.42578125" style="209" customWidth="1"/>
    <col min="4610" max="4850" width="11" style="209" customWidth="1"/>
    <col min="4851" max="4854" width="11" style="209"/>
    <col min="4855" max="4855" width="35" style="209" customWidth="1"/>
    <col min="4856" max="4859" width="11" style="209" customWidth="1"/>
    <col min="4860" max="4860" width="35" style="209" customWidth="1"/>
    <col min="4861" max="4862" width="37.28515625" style="209" customWidth="1"/>
    <col min="4863" max="4863" width="11" style="209" customWidth="1"/>
    <col min="4864" max="4865" width="11.42578125" style="209" customWidth="1"/>
    <col min="4866" max="5106" width="11" style="209" customWidth="1"/>
    <col min="5107" max="5110" width="11" style="209"/>
    <col min="5111" max="5111" width="35" style="209" customWidth="1"/>
    <col min="5112" max="5115" width="11" style="209" customWidth="1"/>
    <col min="5116" max="5116" width="35" style="209" customWidth="1"/>
    <col min="5117" max="5118" width="37.28515625" style="209" customWidth="1"/>
    <col min="5119" max="5119" width="11" style="209" customWidth="1"/>
    <col min="5120" max="5121" width="11.42578125" style="209" customWidth="1"/>
    <col min="5122" max="5362" width="11" style="209" customWidth="1"/>
    <col min="5363" max="5366" width="11" style="209"/>
    <col min="5367" max="5367" width="35" style="209" customWidth="1"/>
    <col min="5368" max="5371" width="11" style="209" customWidth="1"/>
    <col min="5372" max="5372" width="35" style="209" customWidth="1"/>
    <col min="5373" max="5374" width="37.28515625" style="209" customWidth="1"/>
    <col min="5375" max="5375" width="11" style="209" customWidth="1"/>
    <col min="5376" max="5377" width="11.42578125" style="209" customWidth="1"/>
    <col min="5378" max="5618" width="11" style="209" customWidth="1"/>
    <col min="5619" max="5622" width="11" style="209"/>
    <col min="5623" max="5623" width="35" style="209" customWidth="1"/>
    <col min="5624" max="5627" width="11" style="209" customWidth="1"/>
    <col min="5628" max="5628" width="35" style="209" customWidth="1"/>
    <col min="5629" max="5630" width="37.28515625" style="209" customWidth="1"/>
    <col min="5631" max="5631" width="11" style="209" customWidth="1"/>
    <col min="5632" max="5633" width="11.42578125" style="209" customWidth="1"/>
    <col min="5634" max="5874" width="11" style="209" customWidth="1"/>
    <col min="5875" max="5878" width="11" style="209"/>
    <col min="5879" max="5879" width="35" style="209" customWidth="1"/>
    <col min="5880" max="5883" width="11" style="209" customWidth="1"/>
    <col min="5884" max="5884" width="35" style="209" customWidth="1"/>
    <col min="5885" max="5886" width="37.28515625" style="209" customWidth="1"/>
    <col min="5887" max="5887" width="11" style="209" customWidth="1"/>
    <col min="5888" max="5889" width="11.42578125" style="209" customWidth="1"/>
    <col min="5890" max="6130" width="11" style="209" customWidth="1"/>
    <col min="6131" max="6134" width="11" style="209"/>
    <col min="6135" max="6135" width="35" style="209" customWidth="1"/>
    <col min="6136" max="6139" width="11" style="209" customWidth="1"/>
    <col min="6140" max="6140" width="35" style="209" customWidth="1"/>
    <col min="6141" max="6142" width="37.28515625" style="209" customWidth="1"/>
    <col min="6143" max="6143" width="11" style="209" customWidth="1"/>
    <col min="6144" max="6145" width="11.42578125" style="209" customWidth="1"/>
    <col min="6146" max="6386" width="11" style="209" customWidth="1"/>
    <col min="6387" max="6390" width="11" style="209"/>
    <col min="6391" max="6391" width="35" style="209" customWidth="1"/>
    <col min="6392" max="6395" width="11" style="209" customWidth="1"/>
    <col min="6396" max="6396" width="35" style="209" customWidth="1"/>
    <col min="6397" max="6398" width="37.28515625" style="209" customWidth="1"/>
    <col min="6399" max="6399" width="11" style="209" customWidth="1"/>
    <col min="6400" max="6401" width="11.42578125" style="209" customWidth="1"/>
    <col min="6402" max="6642" width="11" style="209" customWidth="1"/>
    <col min="6643" max="6646" width="11" style="209"/>
    <col min="6647" max="6647" width="35" style="209" customWidth="1"/>
    <col min="6648" max="6651" width="11" style="209" customWidth="1"/>
    <col min="6652" max="6652" width="35" style="209" customWidth="1"/>
    <col min="6653" max="6654" width="37.28515625" style="209" customWidth="1"/>
    <col min="6655" max="6655" width="11" style="209" customWidth="1"/>
    <col min="6656" max="6657" width="11.42578125" style="209" customWidth="1"/>
    <col min="6658" max="6898" width="11" style="209" customWidth="1"/>
    <col min="6899" max="6902" width="11" style="209"/>
    <col min="6903" max="6903" width="35" style="209" customWidth="1"/>
    <col min="6904" max="6907" width="11" style="209" customWidth="1"/>
    <col min="6908" max="6908" width="35" style="209" customWidth="1"/>
    <col min="6909" max="6910" width="37.28515625" style="209" customWidth="1"/>
    <col min="6911" max="6911" width="11" style="209" customWidth="1"/>
    <col min="6912" max="6913" width="11.42578125" style="209" customWidth="1"/>
    <col min="6914" max="7154" width="11" style="209" customWidth="1"/>
    <col min="7155" max="7158" width="11" style="209"/>
    <col min="7159" max="7159" width="35" style="209" customWidth="1"/>
    <col min="7160" max="7163" width="11" style="209" customWidth="1"/>
    <col min="7164" max="7164" width="35" style="209" customWidth="1"/>
    <col min="7165" max="7166" width="37.28515625" style="209" customWidth="1"/>
    <col min="7167" max="7167" width="11" style="209" customWidth="1"/>
    <col min="7168" max="7169" width="11.42578125" style="209" customWidth="1"/>
    <col min="7170" max="7410" width="11" style="209" customWidth="1"/>
    <col min="7411" max="7414" width="11" style="209"/>
    <col min="7415" max="7415" width="35" style="209" customWidth="1"/>
    <col min="7416" max="7419" width="11" style="209" customWidth="1"/>
    <col min="7420" max="7420" width="35" style="209" customWidth="1"/>
    <col min="7421" max="7422" width="37.28515625" style="209" customWidth="1"/>
    <col min="7423" max="7423" width="11" style="209" customWidth="1"/>
    <col min="7424" max="7425" width="11.42578125" style="209" customWidth="1"/>
    <col min="7426" max="7666" width="11" style="209" customWidth="1"/>
    <col min="7667" max="7670" width="11" style="209"/>
    <col min="7671" max="7671" width="35" style="209" customWidth="1"/>
    <col min="7672" max="7675" width="11" style="209" customWidth="1"/>
    <col min="7676" max="7676" width="35" style="209" customWidth="1"/>
    <col min="7677" max="7678" width="37.28515625" style="209" customWidth="1"/>
    <col min="7679" max="7679" width="11" style="209" customWidth="1"/>
    <col min="7680" max="7681" width="11.42578125" style="209" customWidth="1"/>
    <col min="7682" max="7922" width="11" style="209" customWidth="1"/>
    <col min="7923" max="7926" width="11" style="209"/>
    <col min="7927" max="7927" width="35" style="209" customWidth="1"/>
    <col min="7928" max="7931" width="11" style="209" customWidth="1"/>
    <col min="7932" max="7932" width="35" style="209" customWidth="1"/>
    <col min="7933" max="7934" width="37.28515625" style="209" customWidth="1"/>
    <col min="7935" max="7935" width="11" style="209" customWidth="1"/>
    <col min="7936" max="7937" width="11.42578125" style="209" customWidth="1"/>
    <col min="7938" max="8178" width="11" style="209" customWidth="1"/>
    <col min="8179" max="8182" width="11" style="209"/>
    <col min="8183" max="8183" width="35" style="209" customWidth="1"/>
    <col min="8184" max="8187" width="11" style="209" customWidth="1"/>
    <col min="8188" max="8188" width="35" style="209" customWidth="1"/>
    <col min="8189" max="8190" width="37.28515625" style="209" customWidth="1"/>
    <col min="8191" max="8191" width="11" style="209" customWidth="1"/>
    <col min="8192" max="8193" width="11.42578125" style="209" customWidth="1"/>
    <col min="8194" max="8434" width="11" style="209" customWidth="1"/>
    <col min="8435" max="8438" width="11" style="209"/>
    <col min="8439" max="8439" width="35" style="209" customWidth="1"/>
    <col min="8440" max="8443" width="11" style="209" customWidth="1"/>
    <col min="8444" max="8444" width="35" style="209" customWidth="1"/>
    <col min="8445" max="8446" width="37.28515625" style="209" customWidth="1"/>
    <col min="8447" max="8447" width="11" style="209" customWidth="1"/>
    <col min="8448" max="8449" width="11.42578125" style="209" customWidth="1"/>
    <col min="8450" max="8690" width="11" style="209" customWidth="1"/>
    <col min="8691" max="8694" width="11" style="209"/>
    <col min="8695" max="8695" width="35" style="209" customWidth="1"/>
    <col min="8696" max="8699" width="11" style="209" customWidth="1"/>
    <col min="8700" max="8700" width="35" style="209" customWidth="1"/>
    <col min="8701" max="8702" width="37.28515625" style="209" customWidth="1"/>
    <col min="8703" max="8703" width="11" style="209" customWidth="1"/>
    <col min="8704" max="8705" width="11.42578125" style="209" customWidth="1"/>
    <col min="8706" max="8946" width="11" style="209" customWidth="1"/>
    <col min="8947" max="8950" width="11" style="209"/>
    <col min="8951" max="8951" width="35" style="209" customWidth="1"/>
    <col min="8952" max="8955" width="11" style="209" customWidth="1"/>
    <col min="8956" max="8956" width="35" style="209" customWidth="1"/>
    <col min="8957" max="8958" width="37.28515625" style="209" customWidth="1"/>
    <col min="8959" max="8959" width="11" style="209" customWidth="1"/>
    <col min="8960" max="8961" width="11.42578125" style="209" customWidth="1"/>
    <col min="8962" max="9202" width="11" style="209" customWidth="1"/>
    <col min="9203" max="9206" width="11" style="209"/>
    <col min="9207" max="9207" width="35" style="209" customWidth="1"/>
    <col min="9208" max="9211" width="11" style="209" customWidth="1"/>
    <col min="9212" max="9212" width="35" style="209" customWidth="1"/>
    <col min="9213" max="9214" width="37.28515625" style="209" customWidth="1"/>
    <col min="9215" max="9215" width="11" style="209" customWidth="1"/>
    <col min="9216" max="9217" width="11.42578125" style="209" customWidth="1"/>
    <col min="9218" max="9458" width="11" style="209" customWidth="1"/>
    <col min="9459" max="9462" width="11" style="209"/>
    <col min="9463" max="9463" width="35" style="209" customWidth="1"/>
    <col min="9464" max="9467" width="11" style="209" customWidth="1"/>
    <col min="9468" max="9468" width="35" style="209" customWidth="1"/>
    <col min="9469" max="9470" width="37.28515625" style="209" customWidth="1"/>
    <col min="9471" max="9471" width="11" style="209" customWidth="1"/>
    <col min="9472" max="9473" width="11.42578125" style="209" customWidth="1"/>
    <col min="9474" max="9714" width="11" style="209" customWidth="1"/>
    <col min="9715" max="9718" width="11" style="209"/>
    <col min="9719" max="9719" width="35" style="209" customWidth="1"/>
    <col min="9720" max="9723" width="11" style="209" customWidth="1"/>
    <col min="9724" max="9724" width="35" style="209" customWidth="1"/>
    <col min="9725" max="9726" width="37.28515625" style="209" customWidth="1"/>
    <col min="9727" max="9727" width="11" style="209" customWidth="1"/>
    <col min="9728" max="9729" width="11.42578125" style="209" customWidth="1"/>
    <col min="9730" max="9970" width="11" style="209" customWidth="1"/>
    <col min="9971" max="9974" width="11" style="209"/>
    <col min="9975" max="9975" width="35" style="209" customWidth="1"/>
    <col min="9976" max="9979" width="11" style="209" customWidth="1"/>
    <col min="9980" max="9980" width="35" style="209" customWidth="1"/>
    <col min="9981" max="9982" width="37.28515625" style="209" customWidth="1"/>
    <col min="9983" max="9983" width="11" style="209" customWidth="1"/>
    <col min="9984" max="9985" width="11.42578125" style="209" customWidth="1"/>
    <col min="9986" max="10226" width="11" style="209" customWidth="1"/>
    <col min="10227" max="10230" width="11" style="209"/>
    <col min="10231" max="10231" width="35" style="209" customWidth="1"/>
    <col min="10232" max="10235" width="11" style="209" customWidth="1"/>
    <col min="10236" max="10236" width="35" style="209" customWidth="1"/>
    <col min="10237" max="10238" width="37.28515625" style="209" customWidth="1"/>
    <col min="10239" max="10239" width="11" style="209" customWidth="1"/>
    <col min="10240" max="10241" width="11.42578125" style="209" customWidth="1"/>
    <col min="10242" max="10482" width="11" style="209" customWidth="1"/>
    <col min="10483" max="10486" width="11" style="209"/>
    <col min="10487" max="10487" width="35" style="209" customWidth="1"/>
    <col min="10488" max="10491" width="11" style="209" customWidth="1"/>
    <col min="10492" max="10492" width="35" style="209" customWidth="1"/>
    <col min="10493" max="10494" width="37.28515625" style="209" customWidth="1"/>
    <col min="10495" max="10495" width="11" style="209" customWidth="1"/>
    <col min="10496" max="10497" width="11.42578125" style="209" customWidth="1"/>
    <col min="10498" max="10738" width="11" style="209" customWidth="1"/>
    <col min="10739" max="10742" width="11" style="209"/>
    <col min="10743" max="10743" width="35" style="209" customWidth="1"/>
    <col min="10744" max="10747" width="11" style="209" customWidth="1"/>
    <col min="10748" max="10748" width="35" style="209" customWidth="1"/>
    <col min="10749" max="10750" width="37.28515625" style="209" customWidth="1"/>
    <col min="10751" max="10751" width="11" style="209" customWidth="1"/>
    <col min="10752" max="10753" width="11.42578125" style="209" customWidth="1"/>
    <col min="10754" max="10994" width="11" style="209" customWidth="1"/>
    <col min="10995" max="10998" width="11" style="209"/>
    <col min="10999" max="10999" width="35" style="209" customWidth="1"/>
    <col min="11000" max="11003" width="11" style="209" customWidth="1"/>
    <col min="11004" max="11004" width="35" style="209" customWidth="1"/>
    <col min="11005" max="11006" width="37.28515625" style="209" customWidth="1"/>
    <col min="11007" max="11007" width="11" style="209" customWidth="1"/>
    <col min="11008" max="11009" width="11.42578125" style="209" customWidth="1"/>
    <col min="11010" max="11250" width="11" style="209" customWidth="1"/>
    <col min="11251" max="11254" width="11" style="209"/>
    <col min="11255" max="11255" width="35" style="209" customWidth="1"/>
    <col min="11256" max="11259" width="11" style="209" customWidth="1"/>
    <col min="11260" max="11260" width="35" style="209" customWidth="1"/>
    <col min="11261" max="11262" width="37.28515625" style="209" customWidth="1"/>
    <col min="11263" max="11263" width="11" style="209" customWidth="1"/>
    <col min="11264" max="11265" width="11.42578125" style="209" customWidth="1"/>
    <col min="11266" max="11506" width="11" style="209" customWidth="1"/>
    <col min="11507" max="11510" width="11" style="209"/>
    <col min="11511" max="11511" width="35" style="209" customWidth="1"/>
    <col min="11512" max="11515" width="11" style="209" customWidth="1"/>
    <col min="11516" max="11516" width="35" style="209" customWidth="1"/>
    <col min="11517" max="11518" width="37.28515625" style="209" customWidth="1"/>
    <col min="11519" max="11519" width="11" style="209" customWidth="1"/>
    <col min="11520" max="11521" width="11.42578125" style="209" customWidth="1"/>
    <col min="11522" max="11762" width="11" style="209" customWidth="1"/>
    <col min="11763" max="11766" width="11" style="209"/>
    <col min="11767" max="11767" width="35" style="209" customWidth="1"/>
    <col min="11768" max="11771" width="11" style="209" customWidth="1"/>
    <col min="11772" max="11772" width="35" style="209" customWidth="1"/>
    <col min="11773" max="11774" width="37.28515625" style="209" customWidth="1"/>
    <col min="11775" max="11775" width="11" style="209" customWidth="1"/>
    <col min="11776" max="11777" width="11.42578125" style="209" customWidth="1"/>
    <col min="11778" max="12018" width="11" style="209" customWidth="1"/>
    <col min="12019" max="12022" width="11" style="209"/>
    <col min="12023" max="12023" width="35" style="209" customWidth="1"/>
    <col min="12024" max="12027" width="11" style="209" customWidth="1"/>
    <col min="12028" max="12028" width="35" style="209" customWidth="1"/>
    <col min="12029" max="12030" width="37.28515625" style="209" customWidth="1"/>
    <col min="12031" max="12031" width="11" style="209" customWidth="1"/>
    <col min="12032" max="12033" width="11.42578125" style="209" customWidth="1"/>
    <col min="12034" max="12274" width="11" style="209" customWidth="1"/>
    <col min="12275" max="12278" width="11" style="209"/>
    <col min="12279" max="12279" width="35" style="209" customWidth="1"/>
    <col min="12280" max="12283" width="11" style="209" customWidth="1"/>
    <col min="12284" max="12284" width="35" style="209" customWidth="1"/>
    <col min="12285" max="12286" width="37.28515625" style="209" customWidth="1"/>
    <col min="12287" max="12287" width="11" style="209" customWidth="1"/>
    <col min="12288" max="12289" width="11.42578125" style="209" customWidth="1"/>
    <col min="12290" max="12530" width="11" style="209" customWidth="1"/>
    <col min="12531" max="12534" width="11" style="209"/>
    <col min="12535" max="12535" width="35" style="209" customWidth="1"/>
    <col min="12536" max="12539" width="11" style="209" customWidth="1"/>
    <col min="12540" max="12540" width="35" style="209" customWidth="1"/>
    <col min="12541" max="12542" width="37.28515625" style="209" customWidth="1"/>
    <col min="12543" max="12543" width="11" style="209" customWidth="1"/>
    <col min="12544" max="12545" width="11.42578125" style="209" customWidth="1"/>
    <col min="12546" max="12786" width="11" style="209" customWidth="1"/>
    <col min="12787" max="12790" width="11" style="209"/>
    <col min="12791" max="12791" width="35" style="209" customWidth="1"/>
    <col min="12792" max="12795" width="11" style="209" customWidth="1"/>
    <col min="12796" max="12796" width="35" style="209" customWidth="1"/>
    <col min="12797" max="12798" width="37.28515625" style="209" customWidth="1"/>
    <col min="12799" max="12799" width="11" style="209" customWidth="1"/>
    <col min="12800" max="12801" width="11.42578125" style="209" customWidth="1"/>
    <col min="12802" max="13042" width="11" style="209" customWidth="1"/>
    <col min="13043" max="13046" width="11" style="209"/>
    <col min="13047" max="13047" width="35" style="209" customWidth="1"/>
    <col min="13048" max="13051" width="11" style="209" customWidth="1"/>
    <col min="13052" max="13052" width="35" style="209" customWidth="1"/>
    <col min="13053" max="13054" width="37.28515625" style="209" customWidth="1"/>
    <col min="13055" max="13055" width="11" style="209" customWidth="1"/>
    <col min="13056" max="13057" width="11.42578125" style="209" customWidth="1"/>
    <col min="13058" max="13298" width="11" style="209" customWidth="1"/>
    <col min="13299" max="13302" width="11" style="209"/>
    <col min="13303" max="13303" width="35" style="209" customWidth="1"/>
    <col min="13304" max="13307" width="11" style="209" customWidth="1"/>
    <col min="13308" max="13308" width="35" style="209" customWidth="1"/>
    <col min="13309" max="13310" width="37.28515625" style="209" customWidth="1"/>
    <col min="13311" max="13311" width="11" style="209" customWidth="1"/>
    <col min="13312" max="13313" width="11.42578125" style="209" customWidth="1"/>
    <col min="13314" max="13554" width="11" style="209" customWidth="1"/>
    <col min="13555" max="13558" width="11" style="209"/>
    <col min="13559" max="13559" width="35" style="209" customWidth="1"/>
    <col min="13560" max="13563" width="11" style="209" customWidth="1"/>
    <col min="13564" max="13564" width="35" style="209" customWidth="1"/>
    <col min="13565" max="13566" width="37.28515625" style="209" customWidth="1"/>
    <col min="13567" max="13567" width="11" style="209" customWidth="1"/>
    <col min="13568" max="13569" width="11.42578125" style="209" customWidth="1"/>
    <col min="13570" max="13810" width="11" style="209" customWidth="1"/>
    <col min="13811" max="13814" width="11" style="209"/>
    <col min="13815" max="13815" width="35" style="209" customWidth="1"/>
    <col min="13816" max="13819" width="11" style="209" customWidth="1"/>
    <col min="13820" max="13820" width="35" style="209" customWidth="1"/>
    <col min="13821" max="13822" width="37.28515625" style="209" customWidth="1"/>
    <col min="13823" max="13823" width="11" style="209" customWidth="1"/>
    <col min="13824" max="13825" width="11.42578125" style="209" customWidth="1"/>
    <col min="13826" max="14066" width="11" style="209" customWidth="1"/>
    <col min="14067" max="14070" width="11" style="209"/>
    <col min="14071" max="14071" width="35" style="209" customWidth="1"/>
    <col min="14072" max="14075" width="11" style="209" customWidth="1"/>
    <col min="14076" max="14076" width="35" style="209" customWidth="1"/>
    <col min="14077" max="14078" width="37.28515625" style="209" customWidth="1"/>
    <col min="14079" max="14079" width="11" style="209" customWidth="1"/>
    <col min="14080" max="14081" width="11.42578125" style="209" customWidth="1"/>
    <col min="14082" max="14322" width="11" style="209" customWidth="1"/>
    <col min="14323" max="14326" width="11" style="209"/>
    <col min="14327" max="14327" width="35" style="209" customWidth="1"/>
    <col min="14328" max="14331" width="11" style="209" customWidth="1"/>
    <col min="14332" max="14332" width="35" style="209" customWidth="1"/>
    <col min="14333" max="14334" width="37.28515625" style="209" customWidth="1"/>
    <col min="14335" max="14335" width="11" style="209" customWidth="1"/>
    <col min="14336" max="14337" width="11.42578125" style="209" customWidth="1"/>
    <col min="14338" max="14578" width="11" style="209" customWidth="1"/>
    <col min="14579" max="14582" width="11" style="209"/>
    <col min="14583" max="14583" width="35" style="209" customWidth="1"/>
    <col min="14584" max="14587" width="11" style="209" customWidth="1"/>
    <col min="14588" max="14588" width="35" style="209" customWidth="1"/>
    <col min="14589" max="14590" width="37.28515625" style="209" customWidth="1"/>
    <col min="14591" max="14591" width="11" style="209" customWidth="1"/>
    <col min="14592" max="14593" width="11.42578125" style="209" customWidth="1"/>
    <col min="14594" max="14834" width="11" style="209" customWidth="1"/>
    <col min="14835" max="14838" width="11" style="209"/>
    <col min="14839" max="14839" width="35" style="209" customWidth="1"/>
    <col min="14840" max="14843" width="11" style="209" customWidth="1"/>
    <col min="14844" max="14844" width="35" style="209" customWidth="1"/>
    <col min="14845" max="14846" width="37.28515625" style="209" customWidth="1"/>
    <col min="14847" max="14847" width="11" style="209" customWidth="1"/>
    <col min="14848" max="14849" width="11.42578125" style="209" customWidth="1"/>
    <col min="14850" max="15090" width="11" style="209" customWidth="1"/>
    <col min="15091" max="15094" width="11" style="209"/>
    <col min="15095" max="15095" width="35" style="209" customWidth="1"/>
    <col min="15096" max="15099" width="11" style="209" customWidth="1"/>
    <col min="15100" max="15100" width="35" style="209" customWidth="1"/>
    <col min="15101" max="15102" width="37.28515625" style="209" customWidth="1"/>
    <col min="15103" max="15103" width="11" style="209" customWidth="1"/>
    <col min="15104" max="15105" width="11.42578125" style="209" customWidth="1"/>
    <col min="15106" max="15346" width="11" style="209" customWidth="1"/>
    <col min="15347" max="15350" width="11" style="209"/>
    <col min="15351" max="15351" width="35" style="209" customWidth="1"/>
    <col min="15352" max="15355" width="11" style="209" customWidth="1"/>
    <col min="15356" max="15356" width="35" style="209" customWidth="1"/>
    <col min="15357" max="15358" width="37.28515625" style="209" customWidth="1"/>
    <col min="15359" max="15359" width="11" style="209" customWidth="1"/>
    <col min="15360" max="15361" width="11.42578125" style="209" customWidth="1"/>
    <col min="15362" max="15602" width="11" style="209" customWidth="1"/>
    <col min="15603" max="15606" width="11" style="209"/>
    <col min="15607" max="15607" width="35" style="209" customWidth="1"/>
    <col min="15608" max="15611" width="11" style="209" customWidth="1"/>
    <col min="15612" max="15612" width="35" style="209" customWidth="1"/>
    <col min="15613" max="15614" width="37.28515625" style="209" customWidth="1"/>
    <col min="15615" max="15615" width="11" style="209" customWidth="1"/>
    <col min="15616" max="15617" width="11.42578125" style="209" customWidth="1"/>
    <col min="15618" max="15858" width="11" style="209" customWidth="1"/>
    <col min="15859" max="15862" width="11" style="209"/>
    <col min="15863" max="15863" width="35" style="209" customWidth="1"/>
    <col min="15864" max="15867" width="11" style="209" customWidth="1"/>
    <col min="15868" max="15868" width="35" style="209" customWidth="1"/>
    <col min="15869" max="15870" width="37.28515625" style="209" customWidth="1"/>
    <col min="15871" max="15871" width="11" style="209" customWidth="1"/>
    <col min="15872" max="15873" width="11.42578125" style="209" customWidth="1"/>
    <col min="15874" max="16114" width="11" style="209" customWidth="1"/>
    <col min="16115" max="16118" width="11" style="209"/>
    <col min="16119" max="16119" width="35" style="209" customWidth="1"/>
    <col min="16120" max="16123" width="11" style="209" customWidth="1"/>
    <col min="16124" max="16124" width="35" style="209" customWidth="1"/>
    <col min="16125" max="16126" width="37.28515625" style="209" customWidth="1"/>
    <col min="16127" max="16127" width="11" style="209" customWidth="1"/>
    <col min="16128" max="16129" width="11.42578125" style="209" customWidth="1"/>
    <col min="16130" max="16370" width="11" style="209" customWidth="1"/>
    <col min="16371" max="16384" width="11" style="209"/>
  </cols>
  <sheetData>
    <row r="1" spans="1:6" ht="24.75" customHeight="1">
      <c r="A1" s="207" t="s">
        <v>309</v>
      </c>
      <c r="F1" s="208" t="s">
        <v>1</v>
      </c>
    </row>
    <row r="2" spans="1:6" ht="18.95" customHeight="1"/>
    <row r="3" spans="1:6" ht="18.95" customHeight="1">
      <c r="A3" s="765" t="s">
        <v>685</v>
      </c>
      <c r="B3" s="834"/>
      <c r="C3" s="769"/>
      <c r="D3" s="769"/>
      <c r="E3" s="1087" t="s">
        <v>684</v>
      </c>
      <c r="F3" s="1087"/>
    </row>
    <row r="4" spans="1:6" ht="18.95" customHeight="1">
      <c r="A4" s="765" t="s">
        <v>310</v>
      </c>
      <c r="B4" s="834"/>
      <c r="C4" s="769"/>
      <c r="D4" s="769"/>
      <c r="E4" s="1086" t="s">
        <v>311</v>
      </c>
      <c r="F4" s="1086"/>
    </row>
    <row r="5" spans="1:6" ht="18.95" customHeight="1">
      <c r="A5" s="835" t="s">
        <v>312</v>
      </c>
      <c r="B5" s="773"/>
      <c r="C5" s="773"/>
      <c r="D5" s="773"/>
      <c r="E5" s="773"/>
      <c r="F5" s="821" t="s">
        <v>313</v>
      </c>
    </row>
    <row r="6" spans="1:6" ht="71.25" customHeight="1">
      <c r="A6" s="251"/>
      <c r="B6" s="960"/>
      <c r="C6" s="960"/>
      <c r="D6" s="960"/>
      <c r="E6" s="960"/>
      <c r="F6" s="246"/>
    </row>
    <row r="7" spans="1:6" ht="15.75">
      <c r="A7" s="16"/>
      <c r="B7" s="1048" t="s">
        <v>956</v>
      </c>
      <c r="C7" s="1048" t="s">
        <v>955</v>
      </c>
      <c r="D7" s="1048" t="s">
        <v>953</v>
      </c>
      <c r="E7" s="1048" t="s">
        <v>954</v>
      </c>
      <c r="F7" s="16"/>
    </row>
    <row r="8" spans="1:6" ht="23.1" customHeight="1">
      <c r="A8" s="14" t="s">
        <v>314</v>
      </c>
      <c r="B8" s="16"/>
      <c r="C8" s="16"/>
      <c r="D8" s="16"/>
      <c r="E8" s="16"/>
      <c r="F8" s="64" t="s">
        <v>315</v>
      </c>
    </row>
    <row r="9" spans="1:6" ht="23.1" customHeight="1">
      <c r="A9" s="10" t="s">
        <v>316</v>
      </c>
      <c r="B9" s="11">
        <v>55</v>
      </c>
      <c r="C9" s="11">
        <v>3</v>
      </c>
      <c r="D9" s="26">
        <v>1</v>
      </c>
      <c r="E9" s="26">
        <v>5</v>
      </c>
      <c r="F9" s="187" t="s">
        <v>294</v>
      </c>
    </row>
    <row r="10" spans="1:6" ht="23.1" customHeight="1">
      <c r="A10" s="10" t="s">
        <v>317</v>
      </c>
      <c r="B10" s="26">
        <v>32429</v>
      </c>
      <c r="C10" s="26">
        <v>29943</v>
      </c>
      <c r="D10" s="26">
        <v>29327</v>
      </c>
      <c r="E10" s="26">
        <v>29020</v>
      </c>
      <c r="F10" s="187" t="s">
        <v>318</v>
      </c>
    </row>
    <row r="11" spans="1:6" ht="23.1" customHeight="1">
      <c r="A11" s="10" t="s">
        <v>319</v>
      </c>
      <c r="B11" s="11">
        <v>8</v>
      </c>
      <c r="C11" s="11">
        <v>14</v>
      </c>
      <c r="D11" s="26" t="s">
        <v>221</v>
      </c>
      <c r="E11" s="26">
        <v>7</v>
      </c>
      <c r="F11" s="187" t="s">
        <v>320</v>
      </c>
    </row>
    <row r="12" spans="1:6" ht="23.1" customHeight="1">
      <c r="A12" s="10" t="s">
        <v>321</v>
      </c>
      <c r="B12" s="11">
        <v>7</v>
      </c>
      <c r="C12" s="11">
        <v>7</v>
      </c>
      <c r="D12" s="26">
        <v>4</v>
      </c>
      <c r="E12" s="26">
        <v>9</v>
      </c>
      <c r="F12" s="187" t="s">
        <v>292</v>
      </c>
    </row>
    <row r="13" spans="1:6" ht="23.1" customHeight="1">
      <c r="A13" s="10" t="s">
        <v>322</v>
      </c>
      <c r="B13" s="11">
        <v>622</v>
      </c>
      <c r="C13" s="1047">
        <v>986</v>
      </c>
      <c r="D13" s="26">
        <v>715</v>
      </c>
      <c r="E13" s="26">
        <v>542</v>
      </c>
      <c r="F13" s="187" t="s">
        <v>323</v>
      </c>
    </row>
    <row r="14" spans="1:6" ht="23.1" customHeight="1">
      <c r="A14" s="10" t="s">
        <v>324</v>
      </c>
      <c r="B14" s="11">
        <v>4</v>
      </c>
      <c r="C14" s="11">
        <v>7</v>
      </c>
      <c r="D14" s="26">
        <v>3</v>
      </c>
      <c r="E14" s="26">
        <v>5</v>
      </c>
      <c r="F14" s="187" t="s">
        <v>325</v>
      </c>
    </row>
    <row r="15" spans="1:6" ht="23.1" customHeight="1">
      <c r="A15" s="10" t="s">
        <v>296</v>
      </c>
      <c r="B15" s="11">
        <v>838</v>
      </c>
      <c r="C15" s="26" t="s">
        <v>798</v>
      </c>
      <c r="D15" s="26">
        <v>617</v>
      </c>
      <c r="E15" s="26">
        <v>433</v>
      </c>
      <c r="F15" s="187" t="s">
        <v>290</v>
      </c>
    </row>
    <row r="16" spans="1:6" ht="23.1" customHeight="1">
      <c r="A16" s="10" t="s">
        <v>326</v>
      </c>
      <c r="B16" s="11">
        <v>502</v>
      </c>
      <c r="C16" s="11">
        <v>363</v>
      </c>
      <c r="D16" s="26">
        <v>354</v>
      </c>
      <c r="E16" s="26">
        <v>353</v>
      </c>
      <c r="F16" s="187" t="s">
        <v>327</v>
      </c>
    </row>
    <row r="17" spans="1:6" ht="12" customHeight="1">
      <c r="A17" s="10"/>
      <c r="B17" s="16"/>
      <c r="C17" s="259"/>
      <c r="D17" s="16"/>
      <c r="E17" s="16"/>
      <c r="F17" s="11"/>
    </row>
    <row r="18" spans="1:6" ht="12" customHeight="1">
      <c r="A18" s="16"/>
      <c r="B18" s="16"/>
      <c r="C18" s="259"/>
      <c r="D18" s="16"/>
      <c r="E18" s="16"/>
      <c r="F18" s="11"/>
    </row>
    <row r="19" spans="1:6" ht="12" customHeight="1">
      <c r="A19" s="16"/>
      <c r="B19" s="262"/>
      <c r="C19" s="262"/>
      <c r="D19" s="262"/>
      <c r="E19" s="262"/>
      <c r="F19" s="16"/>
    </row>
    <row r="20" spans="1:6" ht="12" customHeight="1">
      <c r="A20" s="15"/>
      <c r="B20" s="15"/>
      <c r="C20" s="15"/>
      <c r="D20" s="15"/>
      <c r="E20" s="15"/>
      <c r="F20" s="14"/>
    </row>
    <row r="21" spans="1:6" ht="12" customHeight="1">
      <c r="A21" s="16"/>
      <c r="B21" s="15"/>
      <c r="C21" s="11"/>
      <c r="D21" s="15"/>
      <c r="E21" s="15"/>
      <c r="F21" s="14"/>
    </row>
    <row r="22" spans="1:6" ht="12" customHeight="1">
      <c r="A22" s="262"/>
      <c r="B22" s="263"/>
      <c r="C22" s="262"/>
      <c r="D22" s="262"/>
      <c r="E22" s="262"/>
      <c r="F22" s="263"/>
    </row>
    <row r="23" spans="1:6" ht="12" customHeight="1">
      <c r="A23" s="262"/>
      <c r="B23" s="262"/>
      <c r="C23" s="262"/>
      <c r="D23" s="262"/>
      <c r="E23" s="262"/>
      <c r="F23" s="263"/>
    </row>
    <row r="24" spans="1:6" ht="12" customHeight="1">
      <c r="A24" s="16"/>
      <c r="B24" s="264"/>
      <c r="C24" s="265"/>
      <c r="D24" s="264"/>
      <c r="E24" s="264"/>
      <c r="F24" s="11"/>
    </row>
    <row r="25" spans="1:6" ht="12" customHeight="1">
      <c r="A25" s="16"/>
      <c r="B25" s="264"/>
      <c r="C25" s="266"/>
      <c r="D25" s="264"/>
      <c r="E25" s="264"/>
      <c r="F25" s="10"/>
    </row>
    <row r="26" spans="1:6" ht="12" customHeight="1">
      <c r="A26" s="14"/>
      <c r="B26" s="14"/>
      <c r="C26" s="14"/>
      <c r="D26" s="15"/>
      <c r="E26" s="15"/>
      <c r="F26" s="15"/>
    </row>
    <row r="27" spans="1:6" ht="12" customHeight="1">
      <c r="A27" s="11"/>
      <c r="B27" s="14"/>
      <c r="C27" s="14"/>
      <c r="D27" s="15"/>
      <c r="E27" s="15"/>
      <c r="F27" s="11"/>
    </row>
    <row r="28" spans="1:6" ht="12" customHeight="1">
      <c r="A28" s="262"/>
      <c r="B28" s="262"/>
      <c r="C28" s="262"/>
      <c r="D28" s="262"/>
      <c r="E28" s="262"/>
      <c r="F28" s="262"/>
    </row>
    <row r="29" spans="1:6" ht="12" customHeight="1">
      <c r="A29" s="262"/>
      <c r="B29" s="262"/>
      <c r="C29" s="262"/>
      <c r="D29" s="262"/>
      <c r="E29" s="262"/>
      <c r="F29" s="262"/>
    </row>
    <row r="30" spans="1:6" ht="12" customHeight="1">
      <c r="A30" s="16"/>
      <c r="B30" s="16"/>
      <c r="C30" s="259"/>
      <c r="D30" s="16"/>
      <c r="E30" s="16"/>
      <c r="F30" s="11"/>
    </row>
    <row r="31" spans="1:6" ht="12.75" customHeight="1">
      <c r="A31" s="16"/>
      <c r="B31" s="16"/>
      <c r="C31" s="259"/>
      <c r="D31" s="16"/>
      <c r="E31" s="16"/>
      <c r="F31" s="11"/>
    </row>
    <row r="32" spans="1:6" ht="12.75" customHeight="1">
      <c r="A32" s="16"/>
      <c r="B32" s="16"/>
      <c r="C32" s="259"/>
      <c r="D32" s="16"/>
      <c r="E32" s="16"/>
      <c r="F32" s="11"/>
    </row>
    <row r="33" spans="1:6" ht="12.75" customHeight="1">
      <c r="A33" s="16"/>
      <c r="B33" s="16"/>
      <c r="C33" s="16"/>
      <c r="D33" s="16"/>
      <c r="E33" s="16"/>
      <c r="F33" s="11"/>
    </row>
    <row r="34" spans="1:6" ht="12.75" customHeight="1">
      <c r="A34" s="16"/>
      <c r="B34" s="16"/>
      <c r="C34" s="16"/>
      <c r="D34" s="16"/>
      <c r="E34" s="16"/>
      <c r="F34" s="11"/>
    </row>
    <row r="35" spans="1:6" ht="12.75" customHeight="1">
      <c r="A35" s="16"/>
      <c r="B35" s="16"/>
      <c r="C35" s="16"/>
      <c r="D35" s="16"/>
      <c r="E35" s="16"/>
      <c r="F35" s="11"/>
    </row>
    <row r="36" spans="1:6" ht="12.75" customHeight="1">
      <c r="A36" s="16"/>
      <c r="B36" s="16"/>
      <c r="C36" s="16"/>
      <c r="D36" s="16"/>
      <c r="E36" s="16"/>
      <c r="F36" s="11"/>
    </row>
    <row r="37" spans="1:6" ht="12.75" customHeight="1">
      <c r="A37" s="16"/>
      <c r="B37" s="16"/>
      <c r="C37" s="16"/>
      <c r="D37" s="16"/>
      <c r="E37" s="16"/>
      <c r="F37" s="11"/>
    </row>
    <row r="38" spans="1:6" ht="12.75" customHeight="1">
      <c r="A38" s="16"/>
      <c r="B38" s="16"/>
      <c r="C38" s="16"/>
      <c r="D38" s="16"/>
      <c r="E38" s="16"/>
      <c r="F38" s="11"/>
    </row>
    <row r="39" spans="1:6" ht="12.75" customHeight="1">
      <c r="A39" s="16"/>
      <c r="B39" s="16"/>
      <c r="C39" s="16"/>
      <c r="D39" s="16"/>
      <c r="E39" s="16"/>
      <c r="F39" s="11"/>
    </row>
    <row r="40" spans="1:6" ht="12.75" customHeight="1">
      <c r="A40" s="16"/>
      <c r="B40" s="16"/>
      <c r="C40" s="16"/>
      <c r="D40" s="16"/>
      <c r="E40" s="16"/>
      <c r="F40" s="11"/>
    </row>
    <row r="41" spans="1:6" ht="12.75" customHeight="1">
      <c r="A41" s="16"/>
      <c r="B41" s="16"/>
      <c r="C41" s="16"/>
      <c r="D41" s="16"/>
      <c r="E41" s="16"/>
      <c r="F41" s="11"/>
    </row>
    <row r="42" spans="1:6" ht="12.75" customHeight="1">
      <c r="A42" s="16"/>
      <c r="B42" s="16"/>
      <c r="C42" s="16"/>
      <c r="D42" s="16"/>
      <c r="E42" s="16"/>
      <c r="F42" s="11"/>
    </row>
    <row r="43" spans="1:6" ht="12.75" customHeight="1">
      <c r="A43" s="16"/>
      <c r="B43" s="16"/>
      <c r="C43" s="16"/>
      <c r="D43" s="16"/>
      <c r="E43" s="16"/>
      <c r="F43" s="11"/>
    </row>
    <row r="44" spans="1:6" ht="12.75" customHeight="1">
      <c r="A44" s="16"/>
      <c r="B44" s="16"/>
      <c r="C44" s="16"/>
      <c r="D44" s="16"/>
      <c r="E44" s="16"/>
      <c r="F44" s="11"/>
    </row>
    <row r="45" spans="1:6" ht="12.75" customHeight="1">
      <c r="A45" s="16"/>
      <c r="B45" s="16"/>
      <c r="C45" s="16"/>
      <c r="D45" s="16"/>
      <c r="E45" s="16"/>
      <c r="F45" s="16"/>
    </row>
    <row r="46" spans="1:6" ht="12.75" customHeight="1">
      <c r="A46" s="16"/>
      <c r="B46" s="16"/>
      <c r="C46" s="16"/>
      <c r="D46" s="16"/>
      <c r="E46" s="16"/>
      <c r="F46" s="16"/>
    </row>
    <row r="47" spans="1:6" ht="12.75" customHeight="1">
      <c r="A47" s="16"/>
      <c r="B47" s="16"/>
      <c r="C47" s="16"/>
      <c r="D47" s="16"/>
      <c r="E47" s="16"/>
      <c r="F47" s="16"/>
    </row>
    <row r="48" spans="1:6" ht="12.75" customHeight="1">
      <c r="A48" s="16"/>
      <c r="B48" s="16"/>
      <c r="C48" s="16"/>
      <c r="D48" s="16"/>
      <c r="E48" s="16"/>
      <c r="F48" s="16"/>
    </row>
    <row r="49" spans="1:6" s="271" customFormat="1" ht="12.75" customHeight="1">
      <c r="A49" s="267" t="s">
        <v>802</v>
      </c>
      <c r="B49" s="16"/>
      <c r="C49" s="16"/>
      <c r="D49" s="16"/>
      <c r="E49" s="16"/>
      <c r="F49" s="268" t="s">
        <v>803</v>
      </c>
    </row>
    <row r="50" spans="1:6" ht="12.75" customHeight="1">
      <c r="A50" s="63" t="s">
        <v>736</v>
      </c>
      <c r="B50" s="66"/>
      <c r="C50" s="66"/>
      <c r="D50" s="66"/>
      <c r="E50" s="66"/>
      <c r="F50" s="67" t="s">
        <v>737</v>
      </c>
    </row>
    <row r="51" spans="1:6" ht="12.75" customHeight="1">
      <c r="A51" s="272"/>
      <c r="B51" s="272"/>
      <c r="C51" s="272"/>
      <c r="D51" s="272"/>
      <c r="E51" s="272"/>
      <c r="F51" s="272"/>
    </row>
    <row r="52" spans="1:6" ht="12.75" customHeight="1"/>
    <row r="53" spans="1:6" ht="12.75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7" ht="14.25" customHeight="1"/>
    <row r="68" ht="9.9499999999999993" customHeight="1"/>
    <row r="69" ht="9.9499999999999993" customHeight="1"/>
    <row r="70" ht="9.9499999999999993" customHeight="1"/>
    <row r="71" ht="14.25" customHeight="1"/>
    <row r="73" ht="14.25" customHeight="1"/>
    <row r="74" ht="14.25" customHeight="1"/>
  </sheetData>
  <mergeCells count="2">
    <mergeCell ref="E3:F3"/>
    <mergeCell ref="E4:F4"/>
  </mergeCells>
  <printOptions gridLinesSet="0"/>
  <pageMargins left="0.78740157480314965" right="0.78740157480314965" top="0.78740157480314965" bottom="0.78740157480314965" header="0.51181102362204722" footer="0.51181102362204722"/>
  <pageSetup paperSize="9" scale="74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J165"/>
  <sheetViews>
    <sheetView showGridLines="0" tabSelected="1" view="pageLayout" zoomScaleSheetLayoutView="137" workbookViewId="0">
      <selection activeCell="D45" sqref="D45"/>
    </sheetView>
  </sheetViews>
  <sheetFormatPr baseColWidth="10" defaultColWidth="11" defaultRowHeight="12.75"/>
  <cols>
    <col min="1" max="1" width="37.85546875" style="209" customWidth="1"/>
    <col min="2" max="2" width="20" style="209" customWidth="1"/>
    <col min="3" max="3" width="18.28515625" style="209" customWidth="1"/>
    <col min="4" max="4" width="36.85546875" style="209" customWidth="1"/>
    <col min="5" max="6" width="37.28515625" style="209" customWidth="1"/>
    <col min="7" max="7" width="11" style="209" customWidth="1"/>
    <col min="8" max="9" width="11.42578125" style="209" customWidth="1"/>
    <col min="10" max="250" width="11" style="209" customWidth="1"/>
    <col min="251" max="254" width="11" style="209"/>
    <col min="255" max="255" width="35" style="209" customWidth="1"/>
    <col min="256" max="259" width="11" style="209" customWidth="1"/>
    <col min="260" max="260" width="35" style="209" customWidth="1"/>
    <col min="261" max="262" width="37.28515625" style="209" customWidth="1"/>
    <col min="263" max="263" width="11" style="209" customWidth="1"/>
    <col min="264" max="265" width="11.42578125" style="209" customWidth="1"/>
    <col min="266" max="506" width="11" style="209" customWidth="1"/>
    <col min="507" max="510" width="11" style="209"/>
    <col min="511" max="511" width="35" style="209" customWidth="1"/>
    <col min="512" max="515" width="11" style="209" customWidth="1"/>
    <col min="516" max="516" width="35" style="209" customWidth="1"/>
    <col min="517" max="518" width="37.28515625" style="209" customWidth="1"/>
    <col min="519" max="519" width="11" style="209" customWidth="1"/>
    <col min="520" max="521" width="11.42578125" style="209" customWidth="1"/>
    <col min="522" max="762" width="11" style="209" customWidth="1"/>
    <col min="763" max="766" width="11" style="209"/>
    <col min="767" max="767" width="35" style="209" customWidth="1"/>
    <col min="768" max="771" width="11" style="209" customWidth="1"/>
    <col min="772" max="772" width="35" style="209" customWidth="1"/>
    <col min="773" max="774" width="37.28515625" style="209" customWidth="1"/>
    <col min="775" max="775" width="11" style="209" customWidth="1"/>
    <col min="776" max="777" width="11.42578125" style="209" customWidth="1"/>
    <col min="778" max="1018" width="11" style="209" customWidth="1"/>
    <col min="1019" max="1022" width="11" style="209"/>
    <col min="1023" max="1023" width="35" style="209" customWidth="1"/>
    <col min="1024" max="1027" width="11" style="209" customWidth="1"/>
    <col min="1028" max="1028" width="35" style="209" customWidth="1"/>
    <col min="1029" max="1030" width="37.28515625" style="209" customWidth="1"/>
    <col min="1031" max="1031" width="11" style="209" customWidth="1"/>
    <col min="1032" max="1033" width="11.42578125" style="209" customWidth="1"/>
    <col min="1034" max="1274" width="11" style="209" customWidth="1"/>
    <col min="1275" max="1278" width="11" style="209"/>
    <col min="1279" max="1279" width="35" style="209" customWidth="1"/>
    <col min="1280" max="1283" width="11" style="209" customWidth="1"/>
    <col min="1284" max="1284" width="35" style="209" customWidth="1"/>
    <col min="1285" max="1286" width="37.28515625" style="209" customWidth="1"/>
    <col min="1287" max="1287" width="11" style="209" customWidth="1"/>
    <col min="1288" max="1289" width="11.42578125" style="209" customWidth="1"/>
    <col min="1290" max="1530" width="11" style="209" customWidth="1"/>
    <col min="1531" max="1534" width="11" style="209"/>
    <col min="1535" max="1535" width="35" style="209" customWidth="1"/>
    <col min="1536" max="1539" width="11" style="209" customWidth="1"/>
    <col min="1540" max="1540" width="35" style="209" customWidth="1"/>
    <col min="1541" max="1542" width="37.28515625" style="209" customWidth="1"/>
    <col min="1543" max="1543" width="11" style="209" customWidth="1"/>
    <col min="1544" max="1545" width="11.42578125" style="209" customWidth="1"/>
    <col min="1546" max="1786" width="11" style="209" customWidth="1"/>
    <col min="1787" max="1790" width="11" style="209"/>
    <col min="1791" max="1791" width="35" style="209" customWidth="1"/>
    <col min="1792" max="1795" width="11" style="209" customWidth="1"/>
    <col min="1796" max="1796" width="35" style="209" customWidth="1"/>
    <col min="1797" max="1798" width="37.28515625" style="209" customWidth="1"/>
    <col min="1799" max="1799" width="11" style="209" customWidth="1"/>
    <col min="1800" max="1801" width="11.42578125" style="209" customWidth="1"/>
    <col min="1802" max="2042" width="11" style="209" customWidth="1"/>
    <col min="2043" max="2046" width="11" style="209"/>
    <col min="2047" max="2047" width="35" style="209" customWidth="1"/>
    <col min="2048" max="2051" width="11" style="209" customWidth="1"/>
    <col min="2052" max="2052" width="35" style="209" customWidth="1"/>
    <col min="2053" max="2054" width="37.28515625" style="209" customWidth="1"/>
    <col min="2055" max="2055" width="11" style="209" customWidth="1"/>
    <col min="2056" max="2057" width="11.42578125" style="209" customWidth="1"/>
    <col min="2058" max="2298" width="11" style="209" customWidth="1"/>
    <col min="2299" max="2302" width="11" style="209"/>
    <col min="2303" max="2303" width="35" style="209" customWidth="1"/>
    <col min="2304" max="2307" width="11" style="209" customWidth="1"/>
    <col min="2308" max="2308" width="35" style="209" customWidth="1"/>
    <col min="2309" max="2310" width="37.28515625" style="209" customWidth="1"/>
    <col min="2311" max="2311" width="11" style="209" customWidth="1"/>
    <col min="2312" max="2313" width="11.42578125" style="209" customWidth="1"/>
    <col min="2314" max="2554" width="11" style="209" customWidth="1"/>
    <col min="2555" max="2558" width="11" style="209"/>
    <col min="2559" max="2559" width="35" style="209" customWidth="1"/>
    <col min="2560" max="2563" width="11" style="209" customWidth="1"/>
    <col min="2564" max="2564" width="35" style="209" customWidth="1"/>
    <col min="2565" max="2566" width="37.28515625" style="209" customWidth="1"/>
    <col min="2567" max="2567" width="11" style="209" customWidth="1"/>
    <col min="2568" max="2569" width="11.42578125" style="209" customWidth="1"/>
    <col min="2570" max="2810" width="11" style="209" customWidth="1"/>
    <col min="2811" max="2814" width="11" style="209"/>
    <col min="2815" max="2815" width="35" style="209" customWidth="1"/>
    <col min="2816" max="2819" width="11" style="209" customWidth="1"/>
    <col min="2820" max="2820" width="35" style="209" customWidth="1"/>
    <col min="2821" max="2822" width="37.28515625" style="209" customWidth="1"/>
    <col min="2823" max="2823" width="11" style="209" customWidth="1"/>
    <col min="2824" max="2825" width="11.42578125" style="209" customWidth="1"/>
    <col min="2826" max="3066" width="11" style="209" customWidth="1"/>
    <col min="3067" max="3070" width="11" style="209"/>
    <col min="3071" max="3071" width="35" style="209" customWidth="1"/>
    <col min="3072" max="3075" width="11" style="209" customWidth="1"/>
    <col min="3076" max="3076" width="35" style="209" customWidth="1"/>
    <col min="3077" max="3078" width="37.28515625" style="209" customWidth="1"/>
    <col min="3079" max="3079" width="11" style="209" customWidth="1"/>
    <col min="3080" max="3081" width="11.42578125" style="209" customWidth="1"/>
    <col min="3082" max="3322" width="11" style="209" customWidth="1"/>
    <col min="3323" max="3326" width="11" style="209"/>
    <col min="3327" max="3327" width="35" style="209" customWidth="1"/>
    <col min="3328" max="3331" width="11" style="209" customWidth="1"/>
    <col min="3332" max="3332" width="35" style="209" customWidth="1"/>
    <col min="3333" max="3334" width="37.28515625" style="209" customWidth="1"/>
    <col min="3335" max="3335" width="11" style="209" customWidth="1"/>
    <col min="3336" max="3337" width="11.42578125" style="209" customWidth="1"/>
    <col min="3338" max="3578" width="11" style="209" customWidth="1"/>
    <col min="3579" max="3582" width="11" style="209"/>
    <col min="3583" max="3583" width="35" style="209" customWidth="1"/>
    <col min="3584" max="3587" width="11" style="209" customWidth="1"/>
    <col min="3588" max="3588" width="35" style="209" customWidth="1"/>
    <col min="3589" max="3590" width="37.28515625" style="209" customWidth="1"/>
    <col min="3591" max="3591" width="11" style="209" customWidth="1"/>
    <col min="3592" max="3593" width="11.42578125" style="209" customWidth="1"/>
    <col min="3594" max="3834" width="11" style="209" customWidth="1"/>
    <col min="3835" max="3838" width="11" style="209"/>
    <col min="3839" max="3839" width="35" style="209" customWidth="1"/>
    <col min="3840" max="3843" width="11" style="209" customWidth="1"/>
    <col min="3844" max="3844" width="35" style="209" customWidth="1"/>
    <col min="3845" max="3846" width="37.28515625" style="209" customWidth="1"/>
    <col min="3847" max="3847" width="11" style="209" customWidth="1"/>
    <col min="3848" max="3849" width="11.42578125" style="209" customWidth="1"/>
    <col min="3850" max="4090" width="11" style="209" customWidth="1"/>
    <col min="4091" max="4094" width="11" style="209"/>
    <col min="4095" max="4095" width="35" style="209" customWidth="1"/>
    <col min="4096" max="4099" width="11" style="209" customWidth="1"/>
    <col min="4100" max="4100" width="35" style="209" customWidth="1"/>
    <col min="4101" max="4102" width="37.28515625" style="209" customWidth="1"/>
    <col min="4103" max="4103" width="11" style="209" customWidth="1"/>
    <col min="4104" max="4105" width="11.42578125" style="209" customWidth="1"/>
    <col min="4106" max="4346" width="11" style="209" customWidth="1"/>
    <col min="4347" max="4350" width="11" style="209"/>
    <col min="4351" max="4351" width="35" style="209" customWidth="1"/>
    <col min="4352" max="4355" width="11" style="209" customWidth="1"/>
    <col min="4356" max="4356" width="35" style="209" customWidth="1"/>
    <col min="4357" max="4358" width="37.28515625" style="209" customWidth="1"/>
    <col min="4359" max="4359" width="11" style="209" customWidth="1"/>
    <col min="4360" max="4361" width="11.42578125" style="209" customWidth="1"/>
    <col min="4362" max="4602" width="11" style="209" customWidth="1"/>
    <col min="4603" max="4606" width="11" style="209"/>
    <col min="4607" max="4607" width="35" style="209" customWidth="1"/>
    <col min="4608" max="4611" width="11" style="209" customWidth="1"/>
    <col min="4612" max="4612" width="35" style="209" customWidth="1"/>
    <col min="4613" max="4614" width="37.28515625" style="209" customWidth="1"/>
    <col min="4615" max="4615" width="11" style="209" customWidth="1"/>
    <col min="4616" max="4617" width="11.42578125" style="209" customWidth="1"/>
    <col min="4618" max="4858" width="11" style="209" customWidth="1"/>
    <col min="4859" max="4862" width="11" style="209"/>
    <col min="4863" max="4863" width="35" style="209" customWidth="1"/>
    <col min="4864" max="4867" width="11" style="209" customWidth="1"/>
    <col min="4868" max="4868" width="35" style="209" customWidth="1"/>
    <col min="4869" max="4870" width="37.28515625" style="209" customWidth="1"/>
    <col min="4871" max="4871" width="11" style="209" customWidth="1"/>
    <col min="4872" max="4873" width="11.42578125" style="209" customWidth="1"/>
    <col min="4874" max="5114" width="11" style="209" customWidth="1"/>
    <col min="5115" max="5118" width="11" style="209"/>
    <col min="5119" max="5119" width="35" style="209" customWidth="1"/>
    <col min="5120" max="5123" width="11" style="209" customWidth="1"/>
    <col min="5124" max="5124" width="35" style="209" customWidth="1"/>
    <col min="5125" max="5126" width="37.28515625" style="209" customWidth="1"/>
    <col min="5127" max="5127" width="11" style="209" customWidth="1"/>
    <col min="5128" max="5129" width="11.42578125" style="209" customWidth="1"/>
    <col min="5130" max="5370" width="11" style="209" customWidth="1"/>
    <col min="5371" max="5374" width="11" style="209"/>
    <col min="5375" max="5375" width="35" style="209" customWidth="1"/>
    <col min="5376" max="5379" width="11" style="209" customWidth="1"/>
    <col min="5380" max="5380" width="35" style="209" customWidth="1"/>
    <col min="5381" max="5382" width="37.28515625" style="209" customWidth="1"/>
    <col min="5383" max="5383" width="11" style="209" customWidth="1"/>
    <col min="5384" max="5385" width="11.42578125" style="209" customWidth="1"/>
    <col min="5386" max="5626" width="11" style="209" customWidth="1"/>
    <col min="5627" max="5630" width="11" style="209"/>
    <col min="5631" max="5631" width="35" style="209" customWidth="1"/>
    <col min="5632" max="5635" width="11" style="209" customWidth="1"/>
    <col min="5636" max="5636" width="35" style="209" customWidth="1"/>
    <col min="5637" max="5638" width="37.28515625" style="209" customWidth="1"/>
    <col min="5639" max="5639" width="11" style="209" customWidth="1"/>
    <col min="5640" max="5641" width="11.42578125" style="209" customWidth="1"/>
    <col min="5642" max="5882" width="11" style="209" customWidth="1"/>
    <col min="5883" max="5886" width="11" style="209"/>
    <col min="5887" max="5887" width="35" style="209" customWidth="1"/>
    <col min="5888" max="5891" width="11" style="209" customWidth="1"/>
    <col min="5892" max="5892" width="35" style="209" customWidth="1"/>
    <col min="5893" max="5894" width="37.28515625" style="209" customWidth="1"/>
    <col min="5895" max="5895" width="11" style="209" customWidth="1"/>
    <col min="5896" max="5897" width="11.42578125" style="209" customWidth="1"/>
    <col min="5898" max="6138" width="11" style="209" customWidth="1"/>
    <col min="6139" max="6142" width="11" style="209"/>
    <col min="6143" max="6143" width="35" style="209" customWidth="1"/>
    <col min="6144" max="6147" width="11" style="209" customWidth="1"/>
    <col min="6148" max="6148" width="35" style="209" customWidth="1"/>
    <col min="6149" max="6150" width="37.28515625" style="209" customWidth="1"/>
    <col min="6151" max="6151" width="11" style="209" customWidth="1"/>
    <col min="6152" max="6153" width="11.42578125" style="209" customWidth="1"/>
    <col min="6154" max="6394" width="11" style="209" customWidth="1"/>
    <col min="6395" max="6398" width="11" style="209"/>
    <col min="6399" max="6399" width="35" style="209" customWidth="1"/>
    <col min="6400" max="6403" width="11" style="209" customWidth="1"/>
    <col min="6404" max="6404" width="35" style="209" customWidth="1"/>
    <col min="6405" max="6406" width="37.28515625" style="209" customWidth="1"/>
    <col min="6407" max="6407" width="11" style="209" customWidth="1"/>
    <col min="6408" max="6409" width="11.42578125" style="209" customWidth="1"/>
    <col min="6410" max="6650" width="11" style="209" customWidth="1"/>
    <col min="6651" max="6654" width="11" style="209"/>
    <col min="6655" max="6655" width="35" style="209" customWidth="1"/>
    <col min="6656" max="6659" width="11" style="209" customWidth="1"/>
    <col min="6660" max="6660" width="35" style="209" customWidth="1"/>
    <col min="6661" max="6662" width="37.28515625" style="209" customWidth="1"/>
    <col min="6663" max="6663" width="11" style="209" customWidth="1"/>
    <col min="6664" max="6665" width="11.42578125" style="209" customWidth="1"/>
    <col min="6666" max="6906" width="11" style="209" customWidth="1"/>
    <col min="6907" max="6910" width="11" style="209"/>
    <col min="6911" max="6911" width="35" style="209" customWidth="1"/>
    <col min="6912" max="6915" width="11" style="209" customWidth="1"/>
    <col min="6916" max="6916" width="35" style="209" customWidth="1"/>
    <col min="6917" max="6918" width="37.28515625" style="209" customWidth="1"/>
    <col min="6919" max="6919" width="11" style="209" customWidth="1"/>
    <col min="6920" max="6921" width="11.42578125" style="209" customWidth="1"/>
    <col min="6922" max="7162" width="11" style="209" customWidth="1"/>
    <col min="7163" max="7166" width="11" style="209"/>
    <col min="7167" max="7167" width="35" style="209" customWidth="1"/>
    <col min="7168" max="7171" width="11" style="209" customWidth="1"/>
    <col min="7172" max="7172" width="35" style="209" customWidth="1"/>
    <col min="7173" max="7174" width="37.28515625" style="209" customWidth="1"/>
    <col min="7175" max="7175" width="11" style="209" customWidth="1"/>
    <col min="7176" max="7177" width="11.42578125" style="209" customWidth="1"/>
    <col min="7178" max="7418" width="11" style="209" customWidth="1"/>
    <col min="7419" max="7422" width="11" style="209"/>
    <col min="7423" max="7423" width="35" style="209" customWidth="1"/>
    <col min="7424" max="7427" width="11" style="209" customWidth="1"/>
    <col min="7428" max="7428" width="35" style="209" customWidth="1"/>
    <col min="7429" max="7430" width="37.28515625" style="209" customWidth="1"/>
    <col min="7431" max="7431" width="11" style="209" customWidth="1"/>
    <col min="7432" max="7433" width="11.42578125" style="209" customWidth="1"/>
    <col min="7434" max="7674" width="11" style="209" customWidth="1"/>
    <col min="7675" max="7678" width="11" style="209"/>
    <col min="7679" max="7679" width="35" style="209" customWidth="1"/>
    <col min="7680" max="7683" width="11" style="209" customWidth="1"/>
    <col min="7684" max="7684" width="35" style="209" customWidth="1"/>
    <col min="7685" max="7686" width="37.28515625" style="209" customWidth="1"/>
    <col min="7687" max="7687" width="11" style="209" customWidth="1"/>
    <col min="7688" max="7689" width="11.42578125" style="209" customWidth="1"/>
    <col min="7690" max="7930" width="11" style="209" customWidth="1"/>
    <col min="7931" max="7934" width="11" style="209"/>
    <col min="7935" max="7935" width="35" style="209" customWidth="1"/>
    <col min="7936" max="7939" width="11" style="209" customWidth="1"/>
    <col min="7940" max="7940" width="35" style="209" customWidth="1"/>
    <col min="7941" max="7942" width="37.28515625" style="209" customWidth="1"/>
    <col min="7943" max="7943" width="11" style="209" customWidth="1"/>
    <col min="7944" max="7945" width="11.42578125" style="209" customWidth="1"/>
    <col min="7946" max="8186" width="11" style="209" customWidth="1"/>
    <col min="8187" max="8190" width="11" style="209"/>
    <col min="8191" max="8191" width="35" style="209" customWidth="1"/>
    <col min="8192" max="8195" width="11" style="209" customWidth="1"/>
    <col min="8196" max="8196" width="35" style="209" customWidth="1"/>
    <col min="8197" max="8198" width="37.28515625" style="209" customWidth="1"/>
    <col min="8199" max="8199" width="11" style="209" customWidth="1"/>
    <col min="8200" max="8201" width="11.42578125" style="209" customWidth="1"/>
    <col min="8202" max="8442" width="11" style="209" customWidth="1"/>
    <col min="8443" max="8446" width="11" style="209"/>
    <col min="8447" max="8447" width="35" style="209" customWidth="1"/>
    <col min="8448" max="8451" width="11" style="209" customWidth="1"/>
    <col min="8452" max="8452" width="35" style="209" customWidth="1"/>
    <col min="8453" max="8454" width="37.28515625" style="209" customWidth="1"/>
    <col min="8455" max="8455" width="11" style="209" customWidth="1"/>
    <col min="8456" max="8457" width="11.42578125" style="209" customWidth="1"/>
    <col min="8458" max="8698" width="11" style="209" customWidth="1"/>
    <col min="8699" max="8702" width="11" style="209"/>
    <col min="8703" max="8703" width="35" style="209" customWidth="1"/>
    <col min="8704" max="8707" width="11" style="209" customWidth="1"/>
    <col min="8708" max="8708" width="35" style="209" customWidth="1"/>
    <col min="8709" max="8710" width="37.28515625" style="209" customWidth="1"/>
    <col min="8711" max="8711" width="11" style="209" customWidth="1"/>
    <col min="8712" max="8713" width="11.42578125" style="209" customWidth="1"/>
    <col min="8714" max="8954" width="11" style="209" customWidth="1"/>
    <col min="8955" max="8958" width="11" style="209"/>
    <col min="8959" max="8959" width="35" style="209" customWidth="1"/>
    <col min="8960" max="8963" width="11" style="209" customWidth="1"/>
    <col min="8964" max="8964" width="35" style="209" customWidth="1"/>
    <col min="8965" max="8966" width="37.28515625" style="209" customWidth="1"/>
    <col min="8967" max="8967" width="11" style="209" customWidth="1"/>
    <col min="8968" max="8969" width="11.42578125" style="209" customWidth="1"/>
    <col min="8970" max="9210" width="11" style="209" customWidth="1"/>
    <col min="9211" max="9214" width="11" style="209"/>
    <col min="9215" max="9215" width="35" style="209" customWidth="1"/>
    <col min="9216" max="9219" width="11" style="209" customWidth="1"/>
    <col min="9220" max="9220" width="35" style="209" customWidth="1"/>
    <col min="9221" max="9222" width="37.28515625" style="209" customWidth="1"/>
    <col min="9223" max="9223" width="11" style="209" customWidth="1"/>
    <col min="9224" max="9225" width="11.42578125" style="209" customWidth="1"/>
    <col min="9226" max="9466" width="11" style="209" customWidth="1"/>
    <col min="9467" max="9470" width="11" style="209"/>
    <col min="9471" max="9471" width="35" style="209" customWidth="1"/>
    <col min="9472" max="9475" width="11" style="209" customWidth="1"/>
    <col min="9476" max="9476" width="35" style="209" customWidth="1"/>
    <col min="9477" max="9478" width="37.28515625" style="209" customWidth="1"/>
    <col min="9479" max="9479" width="11" style="209" customWidth="1"/>
    <col min="9480" max="9481" width="11.42578125" style="209" customWidth="1"/>
    <col min="9482" max="9722" width="11" style="209" customWidth="1"/>
    <col min="9723" max="9726" width="11" style="209"/>
    <col min="9727" max="9727" width="35" style="209" customWidth="1"/>
    <col min="9728" max="9731" width="11" style="209" customWidth="1"/>
    <col min="9732" max="9732" width="35" style="209" customWidth="1"/>
    <col min="9733" max="9734" width="37.28515625" style="209" customWidth="1"/>
    <col min="9735" max="9735" width="11" style="209" customWidth="1"/>
    <col min="9736" max="9737" width="11.42578125" style="209" customWidth="1"/>
    <col min="9738" max="9978" width="11" style="209" customWidth="1"/>
    <col min="9979" max="9982" width="11" style="209"/>
    <col min="9983" max="9983" width="35" style="209" customWidth="1"/>
    <col min="9984" max="9987" width="11" style="209" customWidth="1"/>
    <col min="9988" max="9988" width="35" style="209" customWidth="1"/>
    <col min="9989" max="9990" width="37.28515625" style="209" customWidth="1"/>
    <col min="9991" max="9991" width="11" style="209" customWidth="1"/>
    <col min="9992" max="9993" width="11.42578125" style="209" customWidth="1"/>
    <col min="9994" max="10234" width="11" style="209" customWidth="1"/>
    <col min="10235" max="10238" width="11" style="209"/>
    <col min="10239" max="10239" width="35" style="209" customWidth="1"/>
    <col min="10240" max="10243" width="11" style="209" customWidth="1"/>
    <col min="10244" max="10244" width="35" style="209" customWidth="1"/>
    <col min="10245" max="10246" width="37.28515625" style="209" customWidth="1"/>
    <col min="10247" max="10247" width="11" style="209" customWidth="1"/>
    <col min="10248" max="10249" width="11.42578125" style="209" customWidth="1"/>
    <col min="10250" max="10490" width="11" style="209" customWidth="1"/>
    <col min="10491" max="10494" width="11" style="209"/>
    <col min="10495" max="10495" width="35" style="209" customWidth="1"/>
    <col min="10496" max="10499" width="11" style="209" customWidth="1"/>
    <col min="10500" max="10500" width="35" style="209" customWidth="1"/>
    <col min="10501" max="10502" width="37.28515625" style="209" customWidth="1"/>
    <col min="10503" max="10503" width="11" style="209" customWidth="1"/>
    <col min="10504" max="10505" width="11.42578125" style="209" customWidth="1"/>
    <col min="10506" max="10746" width="11" style="209" customWidth="1"/>
    <col min="10747" max="10750" width="11" style="209"/>
    <col min="10751" max="10751" width="35" style="209" customWidth="1"/>
    <col min="10752" max="10755" width="11" style="209" customWidth="1"/>
    <col min="10756" max="10756" width="35" style="209" customWidth="1"/>
    <col min="10757" max="10758" width="37.28515625" style="209" customWidth="1"/>
    <col min="10759" max="10759" width="11" style="209" customWidth="1"/>
    <col min="10760" max="10761" width="11.42578125" style="209" customWidth="1"/>
    <col min="10762" max="11002" width="11" style="209" customWidth="1"/>
    <col min="11003" max="11006" width="11" style="209"/>
    <col min="11007" max="11007" width="35" style="209" customWidth="1"/>
    <col min="11008" max="11011" width="11" style="209" customWidth="1"/>
    <col min="11012" max="11012" width="35" style="209" customWidth="1"/>
    <col min="11013" max="11014" width="37.28515625" style="209" customWidth="1"/>
    <col min="11015" max="11015" width="11" style="209" customWidth="1"/>
    <col min="11016" max="11017" width="11.42578125" style="209" customWidth="1"/>
    <col min="11018" max="11258" width="11" style="209" customWidth="1"/>
    <col min="11259" max="11262" width="11" style="209"/>
    <col min="11263" max="11263" width="35" style="209" customWidth="1"/>
    <col min="11264" max="11267" width="11" style="209" customWidth="1"/>
    <col min="11268" max="11268" width="35" style="209" customWidth="1"/>
    <col min="11269" max="11270" width="37.28515625" style="209" customWidth="1"/>
    <col min="11271" max="11271" width="11" style="209" customWidth="1"/>
    <col min="11272" max="11273" width="11.42578125" style="209" customWidth="1"/>
    <col min="11274" max="11514" width="11" style="209" customWidth="1"/>
    <col min="11515" max="11518" width="11" style="209"/>
    <col min="11519" max="11519" width="35" style="209" customWidth="1"/>
    <col min="11520" max="11523" width="11" style="209" customWidth="1"/>
    <col min="11524" max="11524" width="35" style="209" customWidth="1"/>
    <col min="11525" max="11526" width="37.28515625" style="209" customWidth="1"/>
    <col min="11527" max="11527" width="11" style="209" customWidth="1"/>
    <col min="11528" max="11529" width="11.42578125" style="209" customWidth="1"/>
    <col min="11530" max="11770" width="11" style="209" customWidth="1"/>
    <col min="11771" max="11774" width="11" style="209"/>
    <col min="11775" max="11775" width="35" style="209" customWidth="1"/>
    <col min="11776" max="11779" width="11" style="209" customWidth="1"/>
    <col min="11780" max="11780" width="35" style="209" customWidth="1"/>
    <col min="11781" max="11782" width="37.28515625" style="209" customWidth="1"/>
    <col min="11783" max="11783" width="11" style="209" customWidth="1"/>
    <col min="11784" max="11785" width="11.42578125" style="209" customWidth="1"/>
    <col min="11786" max="12026" width="11" style="209" customWidth="1"/>
    <col min="12027" max="12030" width="11" style="209"/>
    <col min="12031" max="12031" width="35" style="209" customWidth="1"/>
    <col min="12032" max="12035" width="11" style="209" customWidth="1"/>
    <col min="12036" max="12036" width="35" style="209" customWidth="1"/>
    <col min="12037" max="12038" width="37.28515625" style="209" customWidth="1"/>
    <col min="12039" max="12039" width="11" style="209" customWidth="1"/>
    <col min="12040" max="12041" width="11.42578125" style="209" customWidth="1"/>
    <col min="12042" max="12282" width="11" style="209" customWidth="1"/>
    <col min="12283" max="12286" width="11" style="209"/>
    <col min="12287" max="12287" width="35" style="209" customWidth="1"/>
    <col min="12288" max="12291" width="11" style="209" customWidth="1"/>
    <col min="12292" max="12292" width="35" style="209" customWidth="1"/>
    <col min="12293" max="12294" width="37.28515625" style="209" customWidth="1"/>
    <col min="12295" max="12295" width="11" style="209" customWidth="1"/>
    <col min="12296" max="12297" width="11.42578125" style="209" customWidth="1"/>
    <col min="12298" max="12538" width="11" style="209" customWidth="1"/>
    <col min="12539" max="12542" width="11" style="209"/>
    <col min="12543" max="12543" width="35" style="209" customWidth="1"/>
    <col min="12544" max="12547" width="11" style="209" customWidth="1"/>
    <col min="12548" max="12548" width="35" style="209" customWidth="1"/>
    <col min="12549" max="12550" width="37.28515625" style="209" customWidth="1"/>
    <col min="12551" max="12551" width="11" style="209" customWidth="1"/>
    <col min="12552" max="12553" width="11.42578125" style="209" customWidth="1"/>
    <col min="12554" max="12794" width="11" style="209" customWidth="1"/>
    <col min="12795" max="12798" width="11" style="209"/>
    <col min="12799" max="12799" width="35" style="209" customWidth="1"/>
    <col min="12800" max="12803" width="11" style="209" customWidth="1"/>
    <col min="12804" max="12804" width="35" style="209" customWidth="1"/>
    <col min="12805" max="12806" width="37.28515625" style="209" customWidth="1"/>
    <col min="12807" max="12807" width="11" style="209" customWidth="1"/>
    <col min="12808" max="12809" width="11.42578125" style="209" customWidth="1"/>
    <col min="12810" max="13050" width="11" style="209" customWidth="1"/>
    <col min="13051" max="13054" width="11" style="209"/>
    <col min="13055" max="13055" width="35" style="209" customWidth="1"/>
    <col min="13056" max="13059" width="11" style="209" customWidth="1"/>
    <col min="13060" max="13060" width="35" style="209" customWidth="1"/>
    <col min="13061" max="13062" width="37.28515625" style="209" customWidth="1"/>
    <col min="13063" max="13063" width="11" style="209" customWidth="1"/>
    <col min="13064" max="13065" width="11.42578125" style="209" customWidth="1"/>
    <col min="13066" max="13306" width="11" style="209" customWidth="1"/>
    <col min="13307" max="13310" width="11" style="209"/>
    <col min="13311" max="13311" width="35" style="209" customWidth="1"/>
    <col min="13312" max="13315" width="11" style="209" customWidth="1"/>
    <col min="13316" max="13316" width="35" style="209" customWidth="1"/>
    <col min="13317" max="13318" width="37.28515625" style="209" customWidth="1"/>
    <col min="13319" max="13319" width="11" style="209" customWidth="1"/>
    <col min="13320" max="13321" width="11.42578125" style="209" customWidth="1"/>
    <col min="13322" max="13562" width="11" style="209" customWidth="1"/>
    <col min="13563" max="13566" width="11" style="209"/>
    <col min="13567" max="13567" width="35" style="209" customWidth="1"/>
    <col min="13568" max="13571" width="11" style="209" customWidth="1"/>
    <col min="13572" max="13572" width="35" style="209" customWidth="1"/>
    <col min="13573" max="13574" width="37.28515625" style="209" customWidth="1"/>
    <col min="13575" max="13575" width="11" style="209" customWidth="1"/>
    <col min="13576" max="13577" width="11.42578125" style="209" customWidth="1"/>
    <col min="13578" max="13818" width="11" style="209" customWidth="1"/>
    <col min="13819" max="13822" width="11" style="209"/>
    <col min="13823" max="13823" width="35" style="209" customWidth="1"/>
    <col min="13824" max="13827" width="11" style="209" customWidth="1"/>
    <col min="13828" max="13828" width="35" style="209" customWidth="1"/>
    <col min="13829" max="13830" width="37.28515625" style="209" customWidth="1"/>
    <col min="13831" max="13831" width="11" style="209" customWidth="1"/>
    <col min="13832" max="13833" width="11.42578125" style="209" customWidth="1"/>
    <col min="13834" max="14074" width="11" style="209" customWidth="1"/>
    <col min="14075" max="14078" width="11" style="209"/>
    <col min="14079" max="14079" width="35" style="209" customWidth="1"/>
    <col min="14080" max="14083" width="11" style="209" customWidth="1"/>
    <col min="14084" max="14084" width="35" style="209" customWidth="1"/>
    <col min="14085" max="14086" width="37.28515625" style="209" customWidth="1"/>
    <col min="14087" max="14087" width="11" style="209" customWidth="1"/>
    <col min="14088" max="14089" width="11.42578125" style="209" customWidth="1"/>
    <col min="14090" max="14330" width="11" style="209" customWidth="1"/>
    <col min="14331" max="14334" width="11" style="209"/>
    <col min="14335" max="14335" width="35" style="209" customWidth="1"/>
    <col min="14336" max="14339" width="11" style="209" customWidth="1"/>
    <col min="14340" max="14340" width="35" style="209" customWidth="1"/>
    <col min="14341" max="14342" width="37.28515625" style="209" customWidth="1"/>
    <col min="14343" max="14343" width="11" style="209" customWidth="1"/>
    <col min="14344" max="14345" width="11.42578125" style="209" customWidth="1"/>
    <col min="14346" max="14586" width="11" style="209" customWidth="1"/>
    <col min="14587" max="14590" width="11" style="209"/>
    <col min="14591" max="14591" width="35" style="209" customWidth="1"/>
    <col min="14592" max="14595" width="11" style="209" customWidth="1"/>
    <col min="14596" max="14596" width="35" style="209" customWidth="1"/>
    <col min="14597" max="14598" width="37.28515625" style="209" customWidth="1"/>
    <col min="14599" max="14599" width="11" style="209" customWidth="1"/>
    <col min="14600" max="14601" width="11.42578125" style="209" customWidth="1"/>
    <col min="14602" max="14842" width="11" style="209" customWidth="1"/>
    <col min="14843" max="14846" width="11" style="209"/>
    <col min="14847" max="14847" width="35" style="209" customWidth="1"/>
    <col min="14848" max="14851" width="11" style="209" customWidth="1"/>
    <col min="14852" max="14852" width="35" style="209" customWidth="1"/>
    <col min="14853" max="14854" width="37.28515625" style="209" customWidth="1"/>
    <col min="14855" max="14855" width="11" style="209" customWidth="1"/>
    <col min="14856" max="14857" width="11.42578125" style="209" customWidth="1"/>
    <col min="14858" max="15098" width="11" style="209" customWidth="1"/>
    <col min="15099" max="15102" width="11" style="209"/>
    <col min="15103" max="15103" width="35" style="209" customWidth="1"/>
    <col min="15104" max="15107" width="11" style="209" customWidth="1"/>
    <col min="15108" max="15108" width="35" style="209" customWidth="1"/>
    <col min="15109" max="15110" width="37.28515625" style="209" customWidth="1"/>
    <col min="15111" max="15111" width="11" style="209" customWidth="1"/>
    <col min="15112" max="15113" width="11.42578125" style="209" customWidth="1"/>
    <col min="15114" max="15354" width="11" style="209" customWidth="1"/>
    <col min="15355" max="15358" width="11" style="209"/>
    <col min="15359" max="15359" width="35" style="209" customWidth="1"/>
    <col min="15360" max="15363" width="11" style="209" customWidth="1"/>
    <col min="15364" max="15364" width="35" style="209" customWidth="1"/>
    <col min="15365" max="15366" width="37.28515625" style="209" customWidth="1"/>
    <col min="15367" max="15367" width="11" style="209" customWidth="1"/>
    <col min="15368" max="15369" width="11.42578125" style="209" customWidth="1"/>
    <col min="15370" max="15610" width="11" style="209" customWidth="1"/>
    <col min="15611" max="15614" width="11" style="209"/>
    <col min="15615" max="15615" width="35" style="209" customWidth="1"/>
    <col min="15616" max="15619" width="11" style="209" customWidth="1"/>
    <col min="15620" max="15620" width="35" style="209" customWidth="1"/>
    <col min="15621" max="15622" width="37.28515625" style="209" customWidth="1"/>
    <col min="15623" max="15623" width="11" style="209" customWidth="1"/>
    <col min="15624" max="15625" width="11.42578125" style="209" customWidth="1"/>
    <col min="15626" max="15866" width="11" style="209" customWidth="1"/>
    <col min="15867" max="15870" width="11" style="209"/>
    <col min="15871" max="15871" width="35" style="209" customWidth="1"/>
    <col min="15872" max="15875" width="11" style="209" customWidth="1"/>
    <col min="15876" max="15876" width="35" style="209" customWidth="1"/>
    <col min="15877" max="15878" width="37.28515625" style="209" customWidth="1"/>
    <col min="15879" max="15879" width="11" style="209" customWidth="1"/>
    <col min="15880" max="15881" width="11.42578125" style="209" customWidth="1"/>
    <col min="15882" max="16122" width="11" style="209" customWidth="1"/>
    <col min="16123" max="16126" width="11" style="209"/>
    <col min="16127" max="16127" width="35" style="209" customWidth="1"/>
    <col min="16128" max="16131" width="11" style="209" customWidth="1"/>
    <col min="16132" max="16132" width="35" style="209" customWidth="1"/>
    <col min="16133" max="16134" width="37.28515625" style="209" customWidth="1"/>
    <col min="16135" max="16135" width="11" style="209" customWidth="1"/>
    <col min="16136" max="16137" width="11.42578125" style="209" customWidth="1"/>
    <col min="16138" max="16378" width="11" style="209" customWidth="1"/>
    <col min="16379" max="16384" width="11" style="209"/>
  </cols>
  <sheetData>
    <row r="1" spans="1:10" ht="24.75" customHeight="1">
      <c r="A1" s="207" t="s">
        <v>309</v>
      </c>
      <c r="D1" s="208" t="s">
        <v>1</v>
      </c>
      <c r="E1" s="208"/>
      <c r="F1" s="208"/>
    </row>
    <row r="2" spans="1:10" ht="18.95" customHeight="1"/>
    <row r="3" spans="1:10" ht="18.95" customHeight="1">
      <c r="A3" s="765" t="s">
        <v>908</v>
      </c>
      <c r="B3" s="769"/>
      <c r="C3" s="1086" t="s">
        <v>906</v>
      </c>
      <c r="D3" s="1086"/>
      <c r="E3" s="231"/>
      <c r="F3" s="231"/>
      <c r="J3" s="230"/>
    </row>
    <row r="4" spans="1:10" ht="18.95" customHeight="1">
      <c r="A4" s="765" t="s">
        <v>975</v>
      </c>
      <c r="B4" s="769"/>
      <c r="C4" s="1100" t="s">
        <v>976</v>
      </c>
      <c r="D4" s="1086"/>
      <c r="E4" s="250"/>
      <c r="F4" s="250"/>
    </row>
    <row r="5" spans="1:10" ht="18.95" customHeight="1">
      <c r="A5" s="835" t="s">
        <v>479</v>
      </c>
      <c r="B5" s="773"/>
      <c r="C5" s="773"/>
      <c r="D5" s="959"/>
      <c r="E5" s="222"/>
      <c r="F5" s="222"/>
    </row>
    <row r="6" spans="1:10" ht="18.95" customHeight="1">
      <c r="A6" s="962" t="s">
        <v>880</v>
      </c>
      <c r="B6" s="960"/>
      <c r="C6" s="960"/>
      <c r="D6" s="958" t="s">
        <v>879</v>
      </c>
      <c r="E6" s="222"/>
      <c r="F6" s="222"/>
    </row>
    <row r="7" spans="1:10">
      <c r="A7" s="16"/>
      <c r="B7" s="961"/>
      <c r="C7" s="961"/>
      <c r="D7" s="16"/>
      <c r="E7" s="252"/>
      <c r="F7" s="252"/>
      <c r="G7" s="252"/>
      <c r="H7" s="253"/>
    </row>
    <row r="8" spans="1:10" ht="23.1" customHeight="1">
      <c r="A8" s="1033" t="s">
        <v>917</v>
      </c>
      <c r="B8" s="16"/>
      <c r="C8" s="16"/>
      <c r="D8" s="64" t="s">
        <v>881</v>
      </c>
      <c r="E8" s="228"/>
      <c r="F8" s="228"/>
      <c r="G8" s="228"/>
      <c r="H8" s="228"/>
    </row>
    <row r="9" spans="1:10" ht="13.5" customHeight="1">
      <c r="A9" s="14"/>
      <c r="B9" s="16"/>
      <c r="C9" s="16"/>
      <c r="D9" s="64"/>
      <c r="E9" s="228"/>
      <c r="F9" s="228"/>
      <c r="G9" s="228"/>
      <c r="H9" s="228"/>
    </row>
    <row r="10" spans="1:10" ht="19.5" customHeight="1">
      <c r="A10" s="971" t="s">
        <v>883</v>
      </c>
      <c r="B10" s="973" t="s">
        <v>915</v>
      </c>
      <c r="C10" s="973" t="s">
        <v>901</v>
      </c>
      <c r="D10" s="972" t="s">
        <v>882</v>
      </c>
      <c r="F10" s="255"/>
      <c r="H10" s="256"/>
    </row>
    <row r="11" spans="1:10" ht="21.75" customHeight="1">
      <c r="A11" s="971"/>
      <c r="B11" s="1049" t="s">
        <v>904</v>
      </c>
      <c r="C11" s="1049" t="s">
        <v>905</v>
      </c>
      <c r="D11" s="972"/>
      <c r="E11" s="257"/>
      <c r="F11" s="255"/>
      <c r="H11" s="256"/>
    </row>
    <row r="12" spans="1:10" ht="21.75" customHeight="1">
      <c r="A12" s="976" t="s">
        <v>884</v>
      </c>
      <c r="B12" s="977">
        <v>0.19</v>
      </c>
      <c r="C12" s="978">
        <v>1</v>
      </c>
      <c r="D12" s="966" t="s">
        <v>896</v>
      </c>
      <c r="E12" s="257"/>
      <c r="F12" s="255"/>
      <c r="H12" s="256"/>
    </row>
    <row r="13" spans="1:10" ht="29.25" customHeight="1">
      <c r="A13" s="963" t="s">
        <v>885</v>
      </c>
      <c r="B13" s="964">
        <v>0.12</v>
      </c>
      <c r="C13" s="965">
        <v>2</v>
      </c>
      <c r="D13" s="966" t="s">
        <v>895</v>
      </c>
      <c r="E13" s="257"/>
      <c r="F13" s="255"/>
      <c r="H13" s="256"/>
    </row>
    <row r="14" spans="1:10" ht="31.5" customHeight="1">
      <c r="A14" s="967" t="s">
        <v>952</v>
      </c>
      <c r="B14" s="964">
        <v>0.11</v>
      </c>
      <c r="C14" s="965">
        <v>3</v>
      </c>
      <c r="D14" s="1051" t="s">
        <v>894</v>
      </c>
      <c r="E14" s="257"/>
      <c r="F14" s="255"/>
      <c r="H14" s="256"/>
    </row>
    <row r="15" spans="1:10" ht="33" customHeight="1">
      <c r="A15" s="968" t="s">
        <v>887</v>
      </c>
      <c r="B15" s="964">
        <v>0.1</v>
      </c>
      <c r="C15" s="965">
        <v>4</v>
      </c>
      <c r="D15" s="969" t="s">
        <v>916</v>
      </c>
      <c r="E15" s="258"/>
      <c r="F15" s="255"/>
      <c r="H15" s="256"/>
    </row>
    <row r="16" spans="1:10" ht="28.5" customHeight="1">
      <c r="A16" s="967" t="s">
        <v>888</v>
      </c>
      <c r="B16" s="964">
        <v>0.04</v>
      </c>
      <c r="C16" s="965">
        <v>5</v>
      </c>
      <c r="D16" s="1050" t="s">
        <v>897</v>
      </c>
      <c r="E16" s="257"/>
      <c r="F16" s="255"/>
      <c r="H16" s="256"/>
    </row>
    <row r="17" spans="1:8" ht="23.1" customHeight="1">
      <c r="A17" s="963" t="s">
        <v>889</v>
      </c>
      <c r="B17" s="964">
        <v>0.03</v>
      </c>
      <c r="C17" s="965">
        <v>6</v>
      </c>
      <c r="D17" s="969" t="s">
        <v>898</v>
      </c>
      <c r="E17" s="257"/>
      <c r="F17" s="255"/>
      <c r="H17" s="256"/>
    </row>
    <row r="18" spans="1:8" ht="23.1" customHeight="1">
      <c r="A18" s="963" t="s">
        <v>890</v>
      </c>
      <c r="B18" s="964">
        <v>0.02</v>
      </c>
      <c r="C18" s="965">
        <v>7</v>
      </c>
      <c r="D18" s="969" t="s">
        <v>328</v>
      </c>
      <c r="E18" s="257"/>
      <c r="F18" s="255"/>
      <c r="H18" s="256"/>
    </row>
    <row r="19" spans="1:8" ht="23.25" customHeight="1">
      <c r="A19" s="970" t="s">
        <v>891</v>
      </c>
      <c r="B19" s="964">
        <v>0.02</v>
      </c>
      <c r="C19" s="965">
        <v>8</v>
      </c>
      <c r="D19" s="969" t="s">
        <v>902</v>
      </c>
      <c r="E19" s="257"/>
      <c r="F19" s="222"/>
      <c r="H19" s="260"/>
    </row>
    <row r="20" spans="1:8" ht="24.75" customHeight="1">
      <c r="A20" s="963" t="s">
        <v>892</v>
      </c>
      <c r="B20" s="964">
        <v>0.02</v>
      </c>
      <c r="C20" s="965">
        <v>9</v>
      </c>
      <c r="D20" s="966" t="s">
        <v>899</v>
      </c>
      <c r="E20" s="258"/>
      <c r="F20" s="222"/>
      <c r="H20" s="261"/>
    </row>
    <row r="21" spans="1:8" ht="24.75" customHeight="1">
      <c r="A21" s="963" t="s">
        <v>893</v>
      </c>
      <c r="B21" s="964">
        <v>0.02</v>
      </c>
      <c r="C21" s="965">
        <v>10</v>
      </c>
      <c r="D21" s="969" t="s">
        <v>900</v>
      </c>
      <c r="H21" s="256"/>
    </row>
    <row r="22" spans="1:8" ht="12" customHeight="1">
      <c r="A22" s="958"/>
      <c r="B22" s="958"/>
      <c r="C22" s="958"/>
      <c r="D22" s="14"/>
      <c r="H22" s="256"/>
    </row>
    <row r="23" spans="1:8" ht="12" customHeight="1">
      <c r="A23" s="16"/>
      <c r="B23" s="958"/>
      <c r="C23" s="958"/>
      <c r="D23" s="14"/>
      <c r="E23" s="222"/>
      <c r="F23" s="222"/>
      <c r="H23" s="256"/>
    </row>
    <row r="24" spans="1:8" ht="12" customHeight="1">
      <c r="A24" s="262"/>
      <c r="B24" s="262"/>
      <c r="C24" s="262"/>
      <c r="D24" s="263"/>
      <c r="E24" s="222"/>
      <c r="F24" s="222"/>
      <c r="H24" s="256"/>
    </row>
    <row r="25" spans="1:8" ht="12" customHeight="1">
      <c r="A25" s="262"/>
      <c r="B25" s="262"/>
      <c r="C25" s="262"/>
      <c r="D25" s="263"/>
      <c r="E25" s="222"/>
      <c r="F25" s="222"/>
      <c r="H25" s="256"/>
    </row>
    <row r="26" spans="1:8" ht="12" customHeight="1">
      <c r="A26" s="1033" t="s">
        <v>918</v>
      </c>
      <c r="B26" s="264"/>
      <c r="C26" s="264"/>
      <c r="D26" s="64" t="s">
        <v>903</v>
      </c>
      <c r="E26" s="222"/>
      <c r="F26" s="222"/>
      <c r="H26" s="256"/>
    </row>
    <row r="27" spans="1:8" ht="25.5" customHeight="1">
      <c r="A27" s="16"/>
      <c r="B27" s="264"/>
      <c r="C27" s="264"/>
      <c r="D27" s="10"/>
      <c r="E27" s="222"/>
      <c r="F27" s="222"/>
      <c r="H27" s="256"/>
    </row>
    <row r="28" spans="1:8" ht="16.5" customHeight="1">
      <c r="A28" s="971" t="s">
        <v>883</v>
      </c>
      <c r="B28" s="973" t="s">
        <v>915</v>
      </c>
      <c r="C28" s="973" t="s">
        <v>901</v>
      </c>
      <c r="D28" s="972" t="s">
        <v>882</v>
      </c>
      <c r="E28" s="228"/>
      <c r="H28" s="260"/>
    </row>
    <row r="29" spans="1:8" ht="18.75" customHeight="1">
      <c r="A29" s="971"/>
      <c r="B29" s="1049" t="s">
        <v>904</v>
      </c>
      <c r="C29" s="1049" t="s">
        <v>905</v>
      </c>
      <c r="D29" s="972"/>
      <c r="H29" s="256"/>
    </row>
    <row r="30" spans="1:8" ht="30" customHeight="1">
      <c r="A30" s="967" t="s">
        <v>886</v>
      </c>
      <c r="B30" s="979">
        <v>0.18</v>
      </c>
      <c r="C30" s="981">
        <v>1</v>
      </c>
      <c r="D30" s="1050" t="s">
        <v>894</v>
      </c>
      <c r="H30" s="256"/>
    </row>
    <row r="31" spans="1:8" ht="30.75" customHeight="1">
      <c r="A31" s="963" t="s">
        <v>884</v>
      </c>
      <c r="B31" s="964">
        <v>0.16</v>
      </c>
      <c r="C31" s="965">
        <v>2</v>
      </c>
      <c r="D31" s="966" t="s">
        <v>896</v>
      </c>
      <c r="E31" s="252"/>
      <c r="H31" s="256"/>
    </row>
    <row r="32" spans="1:8" ht="24" customHeight="1">
      <c r="A32" s="967" t="s">
        <v>885</v>
      </c>
      <c r="B32" s="964">
        <v>0.12</v>
      </c>
      <c r="C32" s="965">
        <v>3</v>
      </c>
      <c r="D32" s="1050" t="s">
        <v>895</v>
      </c>
      <c r="E32" s="252"/>
      <c r="H32" s="256"/>
    </row>
    <row r="33" spans="1:8" ht="30.75" customHeight="1">
      <c r="A33" s="968" t="s">
        <v>887</v>
      </c>
      <c r="B33" s="964">
        <v>7.0000000000000007E-2</v>
      </c>
      <c r="C33" s="965">
        <v>4</v>
      </c>
      <c r="D33" s="969" t="s">
        <v>916</v>
      </c>
      <c r="E33" s="222"/>
      <c r="F33" s="222"/>
      <c r="H33" s="256"/>
    </row>
    <row r="34" spans="1:8" ht="21.75" customHeight="1">
      <c r="A34" s="967" t="s">
        <v>892</v>
      </c>
      <c r="B34" s="964">
        <v>0.06</v>
      </c>
      <c r="C34" s="965">
        <v>5</v>
      </c>
      <c r="D34" s="1050" t="s">
        <v>899</v>
      </c>
      <c r="E34" s="222"/>
      <c r="F34" s="222"/>
      <c r="H34" s="256"/>
    </row>
    <row r="35" spans="1:8" ht="42.75" customHeight="1">
      <c r="A35" s="967" t="s">
        <v>888</v>
      </c>
      <c r="B35" s="974">
        <v>0.04</v>
      </c>
      <c r="C35" s="980">
        <v>6</v>
      </c>
      <c r="D35" s="975" t="s">
        <v>897</v>
      </c>
      <c r="E35" s="222"/>
      <c r="F35" s="222"/>
      <c r="H35" s="256"/>
    </row>
    <row r="36" spans="1:8" ht="30" customHeight="1">
      <c r="A36" s="963" t="s">
        <v>891</v>
      </c>
      <c r="B36" s="964">
        <v>0.03</v>
      </c>
      <c r="C36" s="965">
        <v>7</v>
      </c>
      <c r="D36" s="969" t="s">
        <v>902</v>
      </c>
      <c r="E36" s="222"/>
      <c r="F36" s="222"/>
      <c r="H36" s="256"/>
    </row>
    <row r="37" spans="1:8" ht="30.75" customHeight="1">
      <c r="A37" s="970" t="s">
        <v>893</v>
      </c>
      <c r="B37" s="964">
        <v>0.03</v>
      </c>
      <c r="C37" s="965">
        <v>8</v>
      </c>
      <c r="D37" s="969" t="s">
        <v>900</v>
      </c>
      <c r="E37" s="222"/>
      <c r="F37" s="222"/>
      <c r="H37" s="256"/>
    </row>
    <row r="38" spans="1:8" ht="27" customHeight="1">
      <c r="A38" s="963" t="s">
        <v>889</v>
      </c>
      <c r="B38" s="964">
        <v>0.02</v>
      </c>
      <c r="C38" s="965">
        <v>9</v>
      </c>
      <c r="D38" s="966" t="s">
        <v>898</v>
      </c>
      <c r="E38" s="222"/>
      <c r="F38" s="222"/>
      <c r="H38" s="256"/>
    </row>
    <row r="39" spans="1:8" ht="24" customHeight="1">
      <c r="A39" s="963" t="s">
        <v>890</v>
      </c>
      <c r="B39" s="964">
        <v>0.02</v>
      </c>
      <c r="C39" s="965">
        <v>10</v>
      </c>
      <c r="D39" s="969" t="s">
        <v>328</v>
      </c>
      <c r="E39" s="222"/>
      <c r="F39" s="222"/>
      <c r="H39" s="256"/>
    </row>
    <row r="40" spans="1:8" ht="12.75" customHeight="1">
      <c r="A40" s="16"/>
      <c r="B40" s="16"/>
      <c r="C40" s="16"/>
      <c r="D40" s="11"/>
      <c r="E40" s="222"/>
      <c r="F40" s="222"/>
      <c r="H40" s="256"/>
    </row>
    <row r="41" spans="1:8" ht="12.75" customHeight="1">
      <c r="A41" s="16"/>
      <c r="B41" s="16"/>
      <c r="C41" s="16"/>
      <c r="D41" s="11"/>
      <c r="E41" s="222"/>
      <c r="F41" s="222"/>
      <c r="H41" s="256"/>
    </row>
    <row r="42" spans="1:8" ht="12.75" customHeight="1">
      <c r="A42" s="16"/>
      <c r="B42" s="16"/>
      <c r="C42" s="16"/>
      <c r="D42" s="11"/>
      <c r="E42" s="222"/>
      <c r="F42" s="222"/>
      <c r="H42" s="256"/>
    </row>
    <row r="43" spans="1:8" ht="12.75" customHeight="1">
      <c r="A43" s="16"/>
      <c r="B43" s="16"/>
      <c r="C43" s="16"/>
      <c r="D43" s="11"/>
      <c r="E43" s="222"/>
      <c r="F43" s="222"/>
      <c r="H43" s="256"/>
    </row>
    <row r="44" spans="1:8" ht="12.75" customHeight="1">
      <c r="A44" s="16"/>
      <c r="B44" s="16"/>
      <c r="C44" s="16"/>
      <c r="D44" s="11"/>
      <c r="E44" s="222"/>
      <c r="F44" s="222"/>
      <c r="H44" s="256"/>
    </row>
    <row r="45" spans="1:8" ht="12.75" customHeight="1">
      <c r="A45" s="16"/>
      <c r="B45" s="16"/>
      <c r="C45" s="16"/>
      <c r="D45" s="11"/>
      <c r="E45" s="222"/>
      <c r="F45" s="222"/>
      <c r="H45" s="256"/>
    </row>
    <row r="46" spans="1:8" ht="12.75" customHeight="1">
      <c r="A46" s="16"/>
      <c r="B46" s="16"/>
      <c r="C46" s="16"/>
      <c r="D46" s="11"/>
      <c r="E46" s="222"/>
      <c r="F46" s="222"/>
      <c r="H46" s="256"/>
    </row>
    <row r="47" spans="1:8" ht="12.75" customHeight="1">
      <c r="A47" s="267" t="s">
        <v>977</v>
      </c>
      <c r="B47" s="16"/>
      <c r="C47" s="16"/>
      <c r="D47" s="268" t="s">
        <v>978</v>
      </c>
      <c r="E47" s="16"/>
      <c r="H47" s="256"/>
    </row>
    <row r="48" spans="1:8" ht="12.75" customHeight="1">
      <c r="A48" s="63" t="s">
        <v>736</v>
      </c>
      <c r="B48" s="66"/>
      <c r="C48" s="66"/>
      <c r="D48" s="67" t="s">
        <v>737</v>
      </c>
      <c r="E48" s="66"/>
    </row>
    <row r="49" spans="1:9" ht="12.75" customHeight="1">
      <c r="A49" s="267"/>
      <c r="B49" s="16"/>
      <c r="C49" s="16"/>
      <c r="D49" s="16"/>
      <c r="E49" s="16"/>
      <c r="F49" s="268"/>
    </row>
    <row r="50" spans="1:9" ht="12.75" customHeight="1">
      <c r="A50" s="16"/>
      <c r="B50" s="16"/>
      <c r="C50" s="16"/>
      <c r="D50" s="16"/>
      <c r="E50" s="230"/>
      <c r="F50" s="230"/>
    </row>
    <row r="51" spans="1:9" ht="12.75" customHeight="1">
      <c r="A51" s="16"/>
      <c r="B51" s="16"/>
      <c r="C51" s="16"/>
      <c r="D51" s="16"/>
    </row>
    <row r="52" spans="1:9" s="271" customFormat="1" ht="12.75" customHeight="1">
      <c r="A52" s="267"/>
      <c r="B52" s="16"/>
      <c r="C52" s="16"/>
      <c r="D52" s="268"/>
      <c r="E52" s="269"/>
      <c r="F52" s="269"/>
      <c r="G52" s="269"/>
      <c r="H52" s="269"/>
      <c r="I52" s="270"/>
    </row>
    <row r="53" spans="1:9" ht="12.75" customHeight="1">
      <c r="A53" s="63"/>
      <c r="B53" s="66"/>
      <c r="C53" s="66"/>
      <c r="D53" s="67"/>
      <c r="E53" s="222"/>
      <c r="F53" s="222"/>
      <c r="H53" s="256"/>
    </row>
    <row r="54" spans="1:9" ht="12.75" customHeight="1">
      <c r="A54" s="272"/>
      <c r="B54" s="272"/>
      <c r="C54" s="272"/>
      <c r="D54" s="272"/>
      <c r="E54" s="222"/>
      <c r="F54" s="222"/>
      <c r="H54" s="256"/>
    </row>
    <row r="55" spans="1:9" ht="12.75" customHeight="1">
      <c r="E55" s="222"/>
      <c r="F55" s="222"/>
      <c r="H55" s="256"/>
    </row>
    <row r="56" spans="1:9" ht="12.75" customHeight="1">
      <c r="E56" s="222"/>
      <c r="F56" s="222"/>
      <c r="H56" s="260"/>
    </row>
    <row r="59" spans="1:9" ht="12" customHeight="1">
      <c r="E59" s="222"/>
      <c r="F59" s="222"/>
      <c r="H59" s="256"/>
    </row>
    <row r="60" spans="1:9" ht="12" customHeight="1">
      <c r="E60" s="222"/>
      <c r="F60" s="222"/>
      <c r="H60" s="256"/>
    </row>
    <row r="61" spans="1:9" ht="12" customHeight="1">
      <c r="E61" s="222"/>
      <c r="F61" s="222"/>
      <c r="H61" s="256"/>
    </row>
    <row r="62" spans="1:9" ht="12" customHeight="1">
      <c r="E62" s="222"/>
      <c r="F62" s="222"/>
      <c r="H62" s="260"/>
    </row>
    <row r="63" spans="1:9" ht="12" customHeight="1">
      <c r="E63" s="222"/>
      <c r="F63" s="222"/>
      <c r="H63" s="261"/>
    </row>
    <row r="64" spans="1:9" ht="12" customHeight="1">
      <c r="E64" s="222"/>
      <c r="F64" s="222"/>
      <c r="H64" s="256"/>
    </row>
    <row r="65" spans="5:8" ht="12" customHeight="1">
      <c r="E65" s="222"/>
      <c r="F65" s="222"/>
      <c r="H65" s="256"/>
    </row>
    <row r="66" spans="5:8" ht="12" customHeight="1">
      <c r="E66" s="222"/>
      <c r="F66" s="222"/>
      <c r="H66" s="256"/>
    </row>
    <row r="67" spans="5:8" ht="12" customHeight="1">
      <c r="E67" s="222"/>
      <c r="F67" s="222"/>
      <c r="H67" s="256"/>
    </row>
    <row r="70" spans="5:8" ht="14.25" customHeight="1"/>
    <row r="71" spans="5:8" ht="9.9499999999999993" customHeight="1">
      <c r="E71" s="222"/>
      <c r="F71" s="222"/>
    </row>
    <row r="72" spans="5:8" ht="9.9499999999999993" customHeight="1">
      <c r="E72" s="222"/>
      <c r="F72" s="222"/>
    </row>
    <row r="73" spans="5:8" ht="9.9499999999999993" customHeight="1">
      <c r="E73" s="222"/>
      <c r="F73" s="222"/>
    </row>
    <row r="74" spans="5:8" ht="14.25" customHeight="1">
      <c r="E74" s="222"/>
      <c r="F74" s="222"/>
    </row>
    <row r="75" spans="5:8">
      <c r="E75" s="222"/>
      <c r="F75" s="222"/>
    </row>
    <row r="76" spans="5:8" ht="14.25" customHeight="1">
      <c r="E76" s="222"/>
      <c r="F76" s="222"/>
    </row>
    <row r="77" spans="5:8" ht="14.25" customHeight="1">
      <c r="E77" s="222"/>
      <c r="F77" s="222"/>
    </row>
    <row r="78" spans="5:8">
      <c r="E78" s="222"/>
      <c r="F78" s="222"/>
    </row>
    <row r="79" spans="5:8">
      <c r="E79" s="222"/>
      <c r="F79" s="222"/>
    </row>
    <row r="80" spans="5:8">
      <c r="E80" s="222"/>
      <c r="F80" s="222"/>
    </row>
    <row r="81" spans="5:6">
      <c r="E81" s="222"/>
      <c r="F81" s="222"/>
    </row>
    <row r="82" spans="5:6">
      <c r="E82" s="222"/>
      <c r="F82" s="222"/>
    </row>
    <row r="83" spans="5:6">
      <c r="E83" s="222"/>
      <c r="F83" s="222"/>
    </row>
    <row r="84" spans="5:6">
      <c r="E84" s="222"/>
      <c r="F84" s="222"/>
    </row>
    <row r="85" spans="5:6">
      <c r="E85" s="222"/>
      <c r="F85" s="222"/>
    </row>
    <row r="86" spans="5:6">
      <c r="E86" s="222"/>
      <c r="F86" s="222"/>
    </row>
    <row r="87" spans="5:6">
      <c r="E87" s="222"/>
      <c r="F87" s="222"/>
    </row>
    <row r="88" spans="5:6">
      <c r="E88" s="222"/>
      <c r="F88" s="222"/>
    </row>
    <row r="89" spans="5:6">
      <c r="E89" s="222"/>
      <c r="F89" s="222"/>
    </row>
    <row r="90" spans="5:6">
      <c r="E90" s="222"/>
      <c r="F90" s="222"/>
    </row>
    <row r="91" spans="5:6">
      <c r="E91" s="222"/>
      <c r="F91" s="222"/>
    </row>
    <row r="92" spans="5:6">
      <c r="E92" s="222"/>
      <c r="F92" s="222"/>
    </row>
    <row r="93" spans="5:6">
      <c r="E93" s="222"/>
      <c r="F93" s="222"/>
    </row>
    <row r="164" spans="5:6">
      <c r="E164" s="222"/>
      <c r="F164" s="222"/>
    </row>
    <row r="165" spans="5:6">
      <c r="E165" s="222"/>
      <c r="F165" s="222"/>
    </row>
  </sheetData>
  <mergeCells count="2">
    <mergeCell ref="C3:D3"/>
    <mergeCell ref="C4:D4"/>
  </mergeCells>
  <printOptions gridLinesSet="0"/>
  <pageMargins left="0.67833333333333334" right="0.78740157480314965" top="0.78740157480314965" bottom="0.78740157480314965" header="0.51181102362204722" footer="0.51181102362204722"/>
  <pageSetup paperSize="9" scale="74" orientation="portrait" r:id="rId1"/>
  <headerFooter alignWithMargins="0">
    <oddFooter xml:space="preserve">&amp;L </oddFooter>
  </headerFooter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HG145"/>
  <sheetViews>
    <sheetView showGridLines="0" view="pageLayout" zoomScaleSheetLayoutView="50" workbookViewId="0">
      <selection activeCell="A87" sqref="A87:XFD87"/>
    </sheetView>
  </sheetViews>
  <sheetFormatPr baseColWidth="10" defaultColWidth="10.28515625" defaultRowHeight="12.75"/>
  <cols>
    <col min="1" max="1" width="38.42578125" style="330" customWidth="1"/>
    <col min="2" max="3" width="17.7109375" style="339" customWidth="1"/>
    <col min="4" max="4" width="40.28515625" style="330" customWidth="1"/>
    <col min="5" max="5" width="5.7109375" style="330" customWidth="1"/>
    <col min="6" max="254" width="10.28515625" style="330"/>
    <col min="255" max="255" width="32.7109375" style="330" customWidth="1"/>
    <col min="256" max="257" width="17.7109375" style="330" customWidth="1"/>
    <col min="258" max="258" width="38.42578125" style="330" customWidth="1"/>
    <col min="259" max="259" width="5.7109375" style="330" customWidth="1"/>
    <col min="260" max="510" width="10.28515625" style="330"/>
    <col min="511" max="511" width="32.7109375" style="330" customWidth="1"/>
    <col min="512" max="513" width="17.7109375" style="330" customWidth="1"/>
    <col min="514" max="514" width="38.42578125" style="330" customWidth="1"/>
    <col min="515" max="515" width="5.7109375" style="330" customWidth="1"/>
    <col min="516" max="766" width="10.28515625" style="330"/>
    <col min="767" max="767" width="32.7109375" style="330" customWidth="1"/>
    <col min="768" max="769" width="17.7109375" style="330" customWidth="1"/>
    <col min="770" max="770" width="38.42578125" style="330" customWidth="1"/>
    <col min="771" max="771" width="5.7109375" style="330" customWidth="1"/>
    <col min="772" max="1022" width="10.28515625" style="330"/>
    <col min="1023" max="1023" width="32.7109375" style="330" customWidth="1"/>
    <col min="1024" max="1025" width="17.7109375" style="330" customWidth="1"/>
    <col min="1026" max="1026" width="38.42578125" style="330" customWidth="1"/>
    <col min="1027" max="1027" width="5.7109375" style="330" customWidth="1"/>
    <col min="1028" max="1278" width="10.28515625" style="330"/>
    <col min="1279" max="1279" width="32.7109375" style="330" customWidth="1"/>
    <col min="1280" max="1281" width="17.7109375" style="330" customWidth="1"/>
    <col min="1282" max="1282" width="38.42578125" style="330" customWidth="1"/>
    <col min="1283" max="1283" width="5.7109375" style="330" customWidth="1"/>
    <col min="1284" max="1534" width="10.28515625" style="330"/>
    <col min="1535" max="1535" width="32.7109375" style="330" customWidth="1"/>
    <col min="1536" max="1537" width="17.7109375" style="330" customWidth="1"/>
    <col min="1538" max="1538" width="38.42578125" style="330" customWidth="1"/>
    <col min="1539" max="1539" width="5.7109375" style="330" customWidth="1"/>
    <col min="1540" max="1790" width="10.28515625" style="330"/>
    <col min="1791" max="1791" width="32.7109375" style="330" customWidth="1"/>
    <col min="1792" max="1793" width="17.7109375" style="330" customWidth="1"/>
    <col min="1794" max="1794" width="38.42578125" style="330" customWidth="1"/>
    <col min="1795" max="1795" width="5.7109375" style="330" customWidth="1"/>
    <col min="1796" max="2046" width="10.28515625" style="330"/>
    <col min="2047" max="2047" width="32.7109375" style="330" customWidth="1"/>
    <col min="2048" max="2049" width="17.7109375" style="330" customWidth="1"/>
    <col min="2050" max="2050" width="38.42578125" style="330" customWidth="1"/>
    <col min="2051" max="2051" width="5.7109375" style="330" customWidth="1"/>
    <col min="2052" max="2302" width="10.28515625" style="330"/>
    <col min="2303" max="2303" width="32.7109375" style="330" customWidth="1"/>
    <col min="2304" max="2305" width="17.7109375" style="330" customWidth="1"/>
    <col min="2306" max="2306" width="38.42578125" style="330" customWidth="1"/>
    <col min="2307" max="2307" width="5.7109375" style="330" customWidth="1"/>
    <col min="2308" max="2558" width="10.28515625" style="330"/>
    <col min="2559" max="2559" width="32.7109375" style="330" customWidth="1"/>
    <col min="2560" max="2561" width="17.7109375" style="330" customWidth="1"/>
    <col min="2562" max="2562" width="38.42578125" style="330" customWidth="1"/>
    <col min="2563" max="2563" width="5.7109375" style="330" customWidth="1"/>
    <col min="2564" max="2814" width="10.28515625" style="330"/>
    <col min="2815" max="2815" width="32.7109375" style="330" customWidth="1"/>
    <col min="2816" max="2817" width="17.7109375" style="330" customWidth="1"/>
    <col min="2818" max="2818" width="38.42578125" style="330" customWidth="1"/>
    <col min="2819" max="2819" width="5.7109375" style="330" customWidth="1"/>
    <col min="2820" max="3070" width="10.28515625" style="330"/>
    <col min="3071" max="3071" width="32.7109375" style="330" customWidth="1"/>
    <col min="3072" max="3073" width="17.7109375" style="330" customWidth="1"/>
    <col min="3074" max="3074" width="38.42578125" style="330" customWidth="1"/>
    <col min="3075" max="3075" width="5.7109375" style="330" customWidth="1"/>
    <col min="3076" max="3326" width="10.28515625" style="330"/>
    <col min="3327" max="3327" width="32.7109375" style="330" customWidth="1"/>
    <col min="3328" max="3329" width="17.7109375" style="330" customWidth="1"/>
    <col min="3330" max="3330" width="38.42578125" style="330" customWidth="1"/>
    <col min="3331" max="3331" width="5.7109375" style="330" customWidth="1"/>
    <col min="3332" max="3582" width="10.28515625" style="330"/>
    <col min="3583" max="3583" width="32.7109375" style="330" customWidth="1"/>
    <col min="3584" max="3585" width="17.7109375" style="330" customWidth="1"/>
    <col min="3586" max="3586" width="38.42578125" style="330" customWidth="1"/>
    <col min="3587" max="3587" width="5.7109375" style="330" customWidth="1"/>
    <col min="3588" max="3838" width="10.28515625" style="330"/>
    <col min="3839" max="3839" width="32.7109375" style="330" customWidth="1"/>
    <col min="3840" max="3841" width="17.7109375" style="330" customWidth="1"/>
    <col min="3842" max="3842" width="38.42578125" style="330" customWidth="1"/>
    <col min="3843" max="3843" width="5.7109375" style="330" customWidth="1"/>
    <col min="3844" max="4094" width="10.28515625" style="330"/>
    <col min="4095" max="4095" width="32.7109375" style="330" customWidth="1"/>
    <col min="4096" max="4097" width="17.7109375" style="330" customWidth="1"/>
    <col min="4098" max="4098" width="38.42578125" style="330" customWidth="1"/>
    <col min="4099" max="4099" width="5.7109375" style="330" customWidth="1"/>
    <col min="4100" max="4350" width="10.28515625" style="330"/>
    <col min="4351" max="4351" width="32.7109375" style="330" customWidth="1"/>
    <col min="4352" max="4353" width="17.7109375" style="330" customWidth="1"/>
    <col min="4354" max="4354" width="38.42578125" style="330" customWidth="1"/>
    <col min="4355" max="4355" width="5.7109375" style="330" customWidth="1"/>
    <col min="4356" max="4606" width="10.28515625" style="330"/>
    <col min="4607" max="4607" width="32.7109375" style="330" customWidth="1"/>
    <col min="4608" max="4609" width="17.7109375" style="330" customWidth="1"/>
    <col min="4610" max="4610" width="38.42578125" style="330" customWidth="1"/>
    <col min="4611" max="4611" width="5.7109375" style="330" customWidth="1"/>
    <col min="4612" max="4862" width="10.28515625" style="330"/>
    <col min="4863" max="4863" width="32.7109375" style="330" customWidth="1"/>
    <col min="4864" max="4865" width="17.7109375" style="330" customWidth="1"/>
    <col min="4866" max="4866" width="38.42578125" style="330" customWidth="1"/>
    <col min="4867" max="4867" width="5.7109375" style="330" customWidth="1"/>
    <col min="4868" max="5118" width="10.28515625" style="330"/>
    <col min="5119" max="5119" width="32.7109375" style="330" customWidth="1"/>
    <col min="5120" max="5121" width="17.7109375" style="330" customWidth="1"/>
    <col min="5122" max="5122" width="38.42578125" style="330" customWidth="1"/>
    <col min="5123" max="5123" width="5.7109375" style="330" customWidth="1"/>
    <col min="5124" max="5374" width="10.28515625" style="330"/>
    <col min="5375" max="5375" width="32.7109375" style="330" customWidth="1"/>
    <col min="5376" max="5377" width="17.7109375" style="330" customWidth="1"/>
    <col min="5378" max="5378" width="38.42578125" style="330" customWidth="1"/>
    <col min="5379" max="5379" width="5.7109375" style="330" customWidth="1"/>
    <col min="5380" max="5630" width="10.28515625" style="330"/>
    <col min="5631" max="5631" width="32.7109375" style="330" customWidth="1"/>
    <col min="5632" max="5633" width="17.7109375" style="330" customWidth="1"/>
    <col min="5634" max="5634" width="38.42578125" style="330" customWidth="1"/>
    <col min="5635" max="5635" width="5.7109375" style="330" customWidth="1"/>
    <col min="5636" max="5886" width="10.28515625" style="330"/>
    <col min="5887" max="5887" width="32.7109375" style="330" customWidth="1"/>
    <col min="5888" max="5889" width="17.7109375" style="330" customWidth="1"/>
    <col min="5890" max="5890" width="38.42578125" style="330" customWidth="1"/>
    <col min="5891" max="5891" width="5.7109375" style="330" customWidth="1"/>
    <col min="5892" max="6142" width="10.28515625" style="330"/>
    <col min="6143" max="6143" width="32.7109375" style="330" customWidth="1"/>
    <col min="6144" max="6145" width="17.7109375" style="330" customWidth="1"/>
    <col min="6146" max="6146" width="38.42578125" style="330" customWidth="1"/>
    <col min="6147" max="6147" width="5.7109375" style="330" customWidth="1"/>
    <col min="6148" max="6398" width="10.28515625" style="330"/>
    <col min="6399" max="6399" width="32.7109375" style="330" customWidth="1"/>
    <col min="6400" max="6401" width="17.7109375" style="330" customWidth="1"/>
    <col min="6402" max="6402" width="38.42578125" style="330" customWidth="1"/>
    <col min="6403" max="6403" width="5.7109375" style="330" customWidth="1"/>
    <col min="6404" max="6654" width="10.28515625" style="330"/>
    <col min="6655" max="6655" width="32.7109375" style="330" customWidth="1"/>
    <col min="6656" max="6657" width="17.7109375" style="330" customWidth="1"/>
    <col min="6658" max="6658" width="38.42578125" style="330" customWidth="1"/>
    <col min="6659" max="6659" width="5.7109375" style="330" customWidth="1"/>
    <col min="6660" max="6910" width="10.28515625" style="330"/>
    <col min="6911" max="6911" width="32.7109375" style="330" customWidth="1"/>
    <col min="6912" max="6913" width="17.7109375" style="330" customWidth="1"/>
    <col min="6914" max="6914" width="38.42578125" style="330" customWidth="1"/>
    <col min="6915" max="6915" width="5.7109375" style="330" customWidth="1"/>
    <col min="6916" max="7166" width="10.28515625" style="330"/>
    <col min="7167" max="7167" width="32.7109375" style="330" customWidth="1"/>
    <col min="7168" max="7169" width="17.7109375" style="330" customWidth="1"/>
    <col min="7170" max="7170" width="38.42578125" style="330" customWidth="1"/>
    <col min="7171" max="7171" width="5.7109375" style="330" customWidth="1"/>
    <col min="7172" max="7422" width="10.28515625" style="330"/>
    <col min="7423" max="7423" width="32.7109375" style="330" customWidth="1"/>
    <col min="7424" max="7425" width="17.7109375" style="330" customWidth="1"/>
    <col min="7426" max="7426" width="38.42578125" style="330" customWidth="1"/>
    <col min="7427" max="7427" width="5.7109375" style="330" customWidth="1"/>
    <col min="7428" max="7678" width="10.28515625" style="330"/>
    <col min="7679" max="7679" width="32.7109375" style="330" customWidth="1"/>
    <col min="7680" max="7681" width="17.7109375" style="330" customWidth="1"/>
    <col min="7682" max="7682" width="38.42578125" style="330" customWidth="1"/>
    <col min="7683" max="7683" width="5.7109375" style="330" customWidth="1"/>
    <col min="7684" max="7934" width="10.28515625" style="330"/>
    <col min="7935" max="7935" width="32.7109375" style="330" customWidth="1"/>
    <col min="7936" max="7937" width="17.7109375" style="330" customWidth="1"/>
    <col min="7938" max="7938" width="38.42578125" style="330" customWidth="1"/>
    <col min="7939" max="7939" width="5.7109375" style="330" customWidth="1"/>
    <col min="7940" max="8190" width="10.28515625" style="330"/>
    <col min="8191" max="8191" width="32.7109375" style="330" customWidth="1"/>
    <col min="8192" max="8193" width="17.7109375" style="330" customWidth="1"/>
    <col min="8194" max="8194" width="38.42578125" style="330" customWidth="1"/>
    <col min="8195" max="8195" width="5.7109375" style="330" customWidth="1"/>
    <col min="8196" max="8446" width="10.28515625" style="330"/>
    <col min="8447" max="8447" width="32.7109375" style="330" customWidth="1"/>
    <col min="8448" max="8449" width="17.7109375" style="330" customWidth="1"/>
    <col min="8450" max="8450" width="38.42578125" style="330" customWidth="1"/>
    <col min="8451" max="8451" width="5.7109375" style="330" customWidth="1"/>
    <col min="8452" max="8702" width="10.28515625" style="330"/>
    <col min="8703" max="8703" width="32.7109375" style="330" customWidth="1"/>
    <col min="8704" max="8705" width="17.7109375" style="330" customWidth="1"/>
    <col min="8706" max="8706" width="38.42578125" style="330" customWidth="1"/>
    <col min="8707" max="8707" width="5.7109375" style="330" customWidth="1"/>
    <col min="8708" max="8958" width="10.28515625" style="330"/>
    <col min="8959" max="8959" width="32.7109375" style="330" customWidth="1"/>
    <col min="8960" max="8961" width="17.7109375" style="330" customWidth="1"/>
    <col min="8962" max="8962" width="38.42578125" style="330" customWidth="1"/>
    <col min="8963" max="8963" width="5.7109375" style="330" customWidth="1"/>
    <col min="8964" max="9214" width="10.28515625" style="330"/>
    <col min="9215" max="9215" width="32.7109375" style="330" customWidth="1"/>
    <col min="9216" max="9217" width="17.7109375" style="330" customWidth="1"/>
    <col min="9218" max="9218" width="38.42578125" style="330" customWidth="1"/>
    <col min="9219" max="9219" width="5.7109375" style="330" customWidth="1"/>
    <col min="9220" max="9470" width="10.28515625" style="330"/>
    <col min="9471" max="9471" width="32.7109375" style="330" customWidth="1"/>
    <col min="9472" max="9473" width="17.7109375" style="330" customWidth="1"/>
    <col min="9474" max="9474" width="38.42578125" style="330" customWidth="1"/>
    <col min="9475" max="9475" width="5.7109375" style="330" customWidth="1"/>
    <col min="9476" max="9726" width="10.28515625" style="330"/>
    <col min="9727" max="9727" width="32.7109375" style="330" customWidth="1"/>
    <col min="9728" max="9729" width="17.7109375" style="330" customWidth="1"/>
    <col min="9730" max="9730" width="38.42578125" style="330" customWidth="1"/>
    <col min="9731" max="9731" width="5.7109375" style="330" customWidth="1"/>
    <col min="9732" max="9982" width="10.28515625" style="330"/>
    <col min="9983" max="9983" width="32.7109375" style="330" customWidth="1"/>
    <col min="9984" max="9985" width="17.7109375" style="330" customWidth="1"/>
    <col min="9986" max="9986" width="38.42578125" style="330" customWidth="1"/>
    <col min="9987" max="9987" width="5.7109375" style="330" customWidth="1"/>
    <col min="9988" max="10238" width="10.28515625" style="330"/>
    <col min="10239" max="10239" width="32.7109375" style="330" customWidth="1"/>
    <col min="10240" max="10241" width="17.7109375" style="330" customWidth="1"/>
    <col min="10242" max="10242" width="38.42578125" style="330" customWidth="1"/>
    <col min="10243" max="10243" width="5.7109375" style="330" customWidth="1"/>
    <col min="10244" max="10494" width="10.28515625" style="330"/>
    <col min="10495" max="10495" width="32.7109375" style="330" customWidth="1"/>
    <col min="10496" max="10497" width="17.7109375" style="330" customWidth="1"/>
    <col min="10498" max="10498" width="38.42578125" style="330" customWidth="1"/>
    <col min="10499" max="10499" width="5.7109375" style="330" customWidth="1"/>
    <col min="10500" max="10750" width="10.28515625" style="330"/>
    <col min="10751" max="10751" width="32.7109375" style="330" customWidth="1"/>
    <col min="10752" max="10753" width="17.7109375" style="330" customWidth="1"/>
    <col min="10754" max="10754" width="38.42578125" style="330" customWidth="1"/>
    <col min="10755" max="10755" width="5.7109375" style="330" customWidth="1"/>
    <col min="10756" max="11006" width="10.28515625" style="330"/>
    <col min="11007" max="11007" width="32.7109375" style="330" customWidth="1"/>
    <col min="11008" max="11009" width="17.7109375" style="330" customWidth="1"/>
    <col min="11010" max="11010" width="38.42578125" style="330" customWidth="1"/>
    <col min="11011" max="11011" width="5.7109375" style="330" customWidth="1"/>
    <col min="11012" max="11262" width="10.28515625" style="330"/>
    <col min="11263" max="11263" width="32.7109375" style="330" customWidth="1"/>
    <col min="11264" max="11265" width="17.7109375" style="330" customWidth="1"/>
    <col min="11266" max="11266" width="38.42578125" style="330" customWidth="1"/>
    <col min="11267" max="11267" width="5.7109375" style="330" customWidth="1"/>
    <col min="11268" max="11518" width="10.28515625" style="330"/>
    <col min="11519" max="11519" width="32.7109375" style="330" customWidth="1"/>
    <col min="11520" max="11521" width="17.7109375" style="330" customWidth="1"/>
    <col min="11522" max="11522" width="38.42578125" style="330" customWidth="1"/>
    <col min="11523" max="11523" width="5.7109375" style="330" customWidth="1"/>
    <col min="11524" max="11774" width="10.28515625" style="330"/>
    <col min="11775" max="11775" width="32.7109375" style="330" customWidth="1"/>
    <col min="11776" max="11777" width="17.7109375" style="330" customWidth="1"/>
    <col min="11778" max="11778" width="38.42578125" style="330" customWidth="1"/>
    <col min="11779" max="11779" width="5.7109375" style="330" customWidth="1"/>
    <col min="11780" max="12030" width="10.28515625" style="330"/>
    <col min="12031" max="12031" width="32.7109375" style="330" customWidth="1"/>
    <col min="12032" max="12033" width="17.7109375" style="330" customWidth="1"/>
    <col min="12034" max="12034" width="38.42578125" style="330" customWidth="1"/>
    <col min="12035" max="12035" width="5.7109375" style="330" customWidth="1"/>
    <col min="12036" max="12286" width="10.28515625" style="330"/>
    <col min="12287" max="12287" width="32.7109375" style="330" customWidth="1"/>
    <col min="12288" max="12289" width="17.7109375" style="330" customWidth="1"/>
    <col min="12290" max="12290" width="38.42578125" style="330" customWidth="1"/>
    <col min="12291" max="12291" width="5.7109375" style="330" customWidth="1"/>
    <col min="12292" max="12542" width="10.28515625" style="330"/>
    <col min="12543" max="12543" width="32.7109375" style="330" customWidth="1"/>
    <col min="12544" max="12545" width="17.7109375" style="330" customWidth="1"/>
    <col min="12546" max="12546" width="38.42578125" style="330" customWidth="1"/>
    <col min="12547" max="12547" width="5.7109375" style="330" customWidth="1"/>
    <col min="12548" max="12798" width="10.28515625" style="330"/>
    <col min="12799" max="12799" width="32.7109375" style="330" customWidth="1"/>
    <col min="12800" max="12801" width="17.7109375" style="330" customWidth="1"/>
    <col min="12802" max="12802" width="38.42578125" style="330" customWidth="1"/>
    <col min="12803" max="12803" width="5.7109375" style="330" customWidth="1"/>
    <col min="12804" max="13054" width="10.28515625" style="330"/>
    <col min="13055" max="13055" width="32.7109375" style="330" customWidth="1"/>
    <col min="13056" max="13057" width="17.7109375" style="330" customWidth="1"/>
    <col min="13058" max="13058" width="38.42578125" style="330" customWidth="1"/>
    <col min="13059" max="13059" width="5.7109375" style="330" customWidth="1"/>
    <col min="13060" max="13310" width="10.28515625" style="330"/>
    <col min="13311" max="13311" width="32.7109375" style="330" customWidth="1"/>
    <col min="13312" max="13313" width="17.7109375" style="330" customWidth="1"/>
    <col min="13314" max="13314" width="38.42578125" style="330" customWidth="1"/>
    <col min="13315" max="13315" width="5.7109375" style="330" customWidth="1"/>
    <col min="13316" max="13566" width="10.28515625" style="330"/>
    <col min="13567" max="13567" width="32.7109375" style="330" customWidth="1"/>
    <col min="13568" max="13569" width="17.7109375" style="330" customWidth="1"/>
    <col min="13570" max="13570" width="38.42578125" style="330" customWidth="1"/>
    <col min="13571" max="13571" width="5.7109375" style="330" customWidth="1"/>
    <col min="13572" max="13822" width="10.28515625" style="330"/>
    <col min="13823" max="13823" width="32.7109375" style="330" customWidth="1"/>
    <col min="13824" max="13825" width="17.7109375" style="330" customWidth="1"/>
    <col min="13826" max="13826" width="38.42578125" style="330" customWidth="1"/>
    <col min="13827" max="13827" width="5.7109375" style="330" customWidth="1"/>
    <col min="13828" max="14078" width="10.28515625" style="330"/>
    <col min="14079" max="14079" width="32.7109375" style="330" customWidth="1"/>
    <col min="14080" max="14081" width="17.7109375" style="330" customWidth="1"/>
    <col min="14082" max="14082" width="38.42578125" style="330" customWidth="1"/>
    <col min="14083" max="14083" width="5.7109375" style="330" customWidth="1"/>
    <col min="14084" max="14334" width="10.28515625" style="330"/>
    <col min="14335" max="14335" width="32.7109375" style="330" customWidth="1"/>
    <col min="14336" max="14337" width="17.7109375" style="330" customWidth="1"/>
    <col min="14338" max="14338" width="38.42578125" style="330" customWidth="1"/>
    <col min="14339" max="14339" width="5.7109375" style="330" customWidth="1"/>
    <col min="14340" max="14590" width="10.28515625" style="330"/>
    <col min="14591" max="14591" width="32.7109375" style="330" customWidth="1"/>
    <col min="14592" max="14593" width="17.7109375" style="330" customWidth="1"/>
    <col min="14594" max="14594" width="38.42578125" style="330" customWidth="1"/>
    <col min="14595" max="14595" width="5.7109375" style="330" customWidth="1"/>
    <col min="14596" max="14846" width="10.28515625" style="330"/>
    <col min="14847" max="14847" width="32.7109375" style="330" customWidth="1"/>
    <col min="14848" max="14849" width="17.7109375" style="330" customWidth="1"/>
    <col min="14850" max="14850" width="38.42578125" style="330" customWidth="1"/>
    <col min="14851" max="14851" width="5.7109375" style="330" customWidth="1"/>
    <col min="14852" max="15102" width="10.28515625" style="330"/>
    <col min="15103" max="15103" width="32.7109375" style="330" customWidth="1"/>
    <col min="15104" max="15105" width="17.7109375" style="330" customWidth="1"/>
    <col min="15106" max="15106" width="38.42578125" style="330" customWidth="1"/>
    <col min="15107" max="15107" width="5.7109375" style="330" customWidth="1"/>
    <col min="15108" max="15358" width="10.28515625" style="330"/>
    <col min="15359" max="15359" width="32.7109375" style="330" customWidth="1"/>
    <col min="15360" max="15361" width="17.7109375" style="330" customWidth="1"/>
    <col min="15362" max="15362" width="38.42578125" style="330" customWidth="1"/>
    <col min="15363" max="15363" width="5.7109375" style="330" customWidth="1"/>
    <col min="15364" max="15614" width="10.28515625" style="330"/>
    <col min="15615" max="15615" width="32.7109375" style="330" customWidth="1"/>
    <col min="15616" max="15617" width="17.7109375" style="330" customWidth="1"/>
    <col min="15618" max="15618" width="38.42578125" style="330" customWidth="1"/>
    <col min="15619" max="15619" width="5.7109375" style="330" customWidth="1"/>
    <col min="15620" max="15870" width="10.28515625" style="330"/>
    <col min="15871" max="15871" width="32.7109375" style="330" customWidth="1"/>
    <col min="15872" max="15873" width="17.7109375" style="330" customWidth="1"/>
    <col min="15874" max="15874" width="38.42578125" style="330" customWidth="1"/>
    <col min="15875" max="15875" width="5.7109375" style="330" customWidth="1"/>
    <col min="15876" max="16126" width="10.28515625" style="330"/>
    <col min="16127" max="16127" width="32.7109375" style="330" customWidth="1"/>
    <col min="16128" max="16129" width="17.7109375" style="330" customWidth="1"/>
    <col min="16130" max="16130" width="38.42578125" style="330" customWidth="1"/>
    <col min="16131" max="16131" width="5.7109375" style="330" customWidth="1"/>
    <col min="16132" max="16384" width="10.28515625" style="330"/>
  </cols>
  <sheetData>
    <row r="1" spans="1:215" ht="24.75" customHeight="1">
      <c r="A1" s="1" t="s">
        <v>0</v>
      </c>
      <c r="B1" s="279"/>
      <c r="C1" s="279"/>
      <c r="D1" s="329" t="s">
        <v>1</v>
      </c>
    </row>
    <row r="2" spans="1:215" ht="18.95" customHeight="1">
      <c r="A2" s="279"/>
      <c r="B2" s="279"/>
      <c r="C2" s="279"/>
    </row>
    <row r="3" spans="1:215" ht="20.25">
      <c r="A3" s="281" t="s">
        <v>363</v>
      </c>
      <c r="B3" s="331"/>
      <c r="C3" s="331"/>
      <c r="D3" s="332" t="s">
        <v>364</v>
      </c>
    </row>
    <row r="4" spans="1:215" ht="20.25">
      <c r="A4" s="281" t="s">
        <v>365</v>
      </c>
      <c r="B4" s="331"/>
      <c r="C4" s="331"/>
      <c r="D4" s="333" t="s">
        <v>366</v>
      </c>
    </row>
    <row r="5" spans="1:215" ht="12.75" customHeight="1">
      <c r="A5" s="281"/>
      <c r="B5" s="331"/>
      <c r="C5" s="331"/>
      <c r="D5" s="333"/>
    </row>
    <row r="6" spans="1:215" ht="12.75" customHeight="1">
      <c r="A6" s="888" t="s">
        <v>867</v>
      </c>
      <c r="B6" s="1072" t="s">
        <v>367</v>
      </c>
      <c r="C6" s="1072"/>
      <c r="D6" s="912" t="s">
        <v>868</v>
      </c>
    </row>
    <row r="7" spans="1:215" ht="12.75" customHeight="1">
      <c r="A7" s="334"/>
      <c r="B7" s="1073" t="s">
        <v>368</v>
      </c>
      <c r="C7" s="1073"/>
      <c r="D7" s="130"/>
    </row>
    <row r="8" spans="1:215" ht="13.5" customHeight="1">
      <c r="A8" s="79"/>
      <c r="B8" s="1041" t="s">
        <v>208</v>
      </c>
      <c r="C8" s="1041"/>
      <c r="D8" s="16"/>
    </row>
    <row r="9" spans="1:215" ht="8.1" customHeight="1">
      <c r="A9" s="79"/>
      <c r="B9" s="335"/>
      <c r="C9" s="335"/>
      <c r="D9" s="16"/>
    </row>
    <row r="10" spans="1:215" s="279" customFormat="1" ht="14.1" customHeight="1">
      <c r="A10" s="179" t="s">
        <v>18</v>
      </c>
      <c r="B10" s="336">
        <f>SUM(B11:B17)</f>
        <v>24</v>
      </c>
      <c r="C10" s="337"/>
      <c r="D10" s="291" t="s">
        <v>19</v>
      </c>
    </row>
    <row r="11" spans="1:215" s="279" customFormat="1" ht="14.1" customHeight="1">
      <c r="A11" s="181" t="s">
        <v>345</v>
      </c>
      <c r="B11" s="861">
        <v>5</v>
      </c>
      <c r="C11" s="337"/>
      <c r="D11" s="293" t="s">
        <v>21</v>
      </c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  <c r="T11" s="338"/>
      <c r="U11" s="338"/>
      <c r="V11" s="338"/>
      <c r="W11" s="338"/>
      <c r="X11" s="338"/>
      <c r="Y11" s="338"/>
      <c r="Z11" s="338"/>
      <c r="AA11" s="338"/>
      <c r="AB11" s="338"/>
      <c r="AC11" s="338"/>
      <c r="AD11" s="338"/>
      <c r="AE11" s="338"/>
      <c r="AF11" s="338"/>
      <c r="AG11" s="338"/>
      <c r="AH11" s="338"/>
      <c r="AI11" s="338"/>
      <c r="AJ11" s="338"/>
      <c r="AK11" s="338"/>
      <c r="AL11" s="338"/>
      <c r="AM11" s="338"/>
      <c r="AN11" s="338"/>
      <c r="AO11" s="338"/>
      <c r="AP11" s="338"/>
      <c r="AQ11" s="338"/>
      <c r="AR11" s="338"/>
      <c r="AS11" s="338"/>
      <c r="AT11" s="338"/>
      <c r="AU11" s="338"/>
      <c r="AV11" s="338"/>
      <c r="AW11" s="338"/>
      <c r="AX11" s="338"/>
      <c r="AY11" s="338"/>
      <c r="AZ11" s="338"/>
      <c r="BA11" s="338"/>
      <c r="BB11" s="338"/>
      <c r="BC11" s="338"/>
      <c r="BD11" s="338"/>
      <c r="BE11" s="338"/>
      <c r="BF11" s="338"/>
      <c r="BG11" s="338"/>
      <c r="BH11" s="338"/>
      <c r="BI11" s="338"/>
      <c r="BJ11" s="338"/>
      <c r="BK11" s="338"/>
      <c r="BL11" s="338"/>
      <c r="BM11" s="338"/>
      <c r="BN11" s="338"/>
      <c r="BO11" s="338"/>
      <c r="BP11" s="338"/>
      <c r="BQ11" s="338"/>
      <c r="BR11" s="338"/>
      <c r="BS11" s="338"/>
      <c r="BT11" s="338"/>
      <c r="BU11" s="338"/>
      <c r="BV11" s="338"/>
      <c r="BW11" s="338"/>
      <c r="BX11" s="338"/>
      <c r="BY11" s="338"/>
      <c r="BZ11" s="338"/>
      <c r="CA11" s="338"/>
      <c r="CB11" s="338"/>
      <c r="CC11" s="338"/>
      <c r="CD11" s="338"/>
      <c r="CE11" s="338"/>
      <c r="CF11" s="338"/>
      <c r="CG11" s="338"/>
      <c r="CH11" s="338"/>
      <c r="CI11" s="338"/>
      <c r="CJ11" s="338"/>
      <c r="CK11" s="338"/>
      <c r="CL11" s="338"/>
      <c r="CM11" s="338"/>
      <c r="CN11" s="338"/>
      <c r="CO11" s="338"/>
      <c r="CP11" s="338"/>
      <c r="CQ11" s="338"/>
      <c r="CR11" s="338"/>
      <c r="CS11" s="338"/>
      <c r="CT11" s="338"/>
      <c r="CU11" s="338"/>
      <c r="CV11" s="338"/>
      <c r="CW11" s="338"/>
      <c r="CX11" s="338"/>
      <c r="CY11" s="338"/>
      <c r="CZ11" s="338"/>
      <c r="DA11" s="338"/>
      <c r="DB11" s="338"/>
      <c r="DC11" s="338"/>
      <c r="DD11" s="338"/>
      <c r="DE11" s="338"/>
      <c r="DF11" s="338"/>
      <c r="DG11" s="338"/>
      <c r="DH11" s="338"/>
      <c r="DI11" s="338"/>
      <c r="DJ11" s="338"/>
      <c r="DK11" s="338"/>
      <c r="DL11" s="338"/>
      <c r="DM11" s="338"/>
      <c r="DN11" s="338"/>
      <c r="DO11" s="338"/>
      <c r="DP11" s="338"/>
      <c r="DQ11" s="338"/>
      <c r="DR11" s="338"/>
      <c r="DS11" s="338"/>
      <c r="DT11" s="338"/>
      <c r="DU11" s="338"/>
      <c r="DV11" s="338"/>
      <c r="DW11" s="338"/>
      <c r="DX11" s="338"/>
      <c r="DY11" s="338"/>
      <c r="DZ11" s="338"/>
      <c r="EA11" s="338"/>
      <c r="EB11" s="338"/>
      <c r="EC11" s="338"/>
      <c r="ED11" s="338"/>
      <c r="EE11" s="338"/>
      <c r="EF11" s="338"/>
      <c r="EG11" s="338"/>
      <c r="EH11" s="338"/>
      <c r="EI11" s="338"/>
      <c r="EJ11" s="338"/>
      <c r="EK11" s="338"/>
      <c r="EL11" s="338"/>
      <c r="EM11" s="338"/>
      <c r="EN11" s="338"/>
      <c r="EO11" s="338"/>
      <c r="EP11" s="338"/>
      <c r="EQ11" s="338"/>
      <c r="ER11" s="338"/>
      <c r="ES11" s="338"/>
      <c r="ET11" s="338"/>
      <c r="EU11" s="338"/>
      <c r="EV11" s="338"/>
      <c r="EW11" s="338"/>
      <c r="EX11" s="338"/>
      <c r="EY11" s="338"/>
      <c r="EZ11" s="338"/>
      <c r="FA11" s="338"/>
      <c r="FB11" s="338"/>
      <c r="FC11" s="338"/>
      <c r="FD11" s="338"/>
      <c r="FE11" s="338"/>
      <c r="FF11" s="338"/>
      <c r="FG11" s="338"/>
      <c r="FH11" s="338"/>
      <c r="FI11" s="338"/>
      <c r="FJ11" s="338"/>
      <c r="FK11" s="338"/>
      <c r="FL11" s="338"/>
      <c r="FM11" s="338"/>
      <c r="FN11" s="338"/>
      <c r="FO11" s="338"/>
      <c r="FP11" s="338"/>
      <c r="FQ11" s="338"/>
      <c r="FR11" s="338"/>
      <c r="FS11" s="338"/>
      <c r="FT11" s="338"/>
      <c r="FU11" s="338"/>
      <c r="FV11" s="338"/>
      <c r="FW11" s="338"/>
      <c r="FX11" s="338"/>
      <c r="FY11" s="338"/>
      <c r="FZ11" s="338"/>
      <c r="GA11" s="338"/>
      <c r="GB11" s="338"/>
      <c r="GC11" s="338"/>
      <c r="GD11" s="338"/>
      <c r="GE11" s="338"/>
      <c r="GF11" s="338"/>
      <c r="GG11" s="338"/>
      <c r="GH11" s="338"/>
      <c r="GI11" s="338"/>
      <c r="GJ11" s="338"/>
      <c r="GK11" s="338"/>
      <c r="GL11" s="338"/>
      <c r="GM11" s="338"/>
      <c r="GN11" s="338"/>
      <c r="GO11" s="338"/>
      <c r="GP11" s="338"/>
      <c r="GQ11" s="338"/>
      <c r="GR11" s="338"/>
      <c r="GS11" s="338"/>
      <c r="GT11" s="338"/>
      <c r="GU11" s="338"/>
      <c r="GV11" s="338"/>
      <c r="GW11" s="338"/>
      <c r="GX11" s="338"/>
      <c r="GY11" s="338"/>
      <c r="GZ11" s="338"/>
      <c r="HA11" s="338"/>
      <c r="HB11" s="338"/>
      <c r="HC11" s="338"/>
      <c r="HD11" s="338"/>
      <c r="HE11" s="338"/>
      <c r="HF11" s="338"/>
      <c r="HG11" s="338"/>
    </row>
    <row r="12" spans="1:215" ht="14.1" customHeight="1">
      <c r="A12" s="181" t="s">
        <v>22</v>
      </c>
      <c r="B12" s="861">
        <v>1</v>
      </c>
      <c r="C12" s="337"/>
      <c r="D12" s="293" t="s">
        <v>23</v>
      </c>
    </row>
    <row r="13" spans="1:215" ht="14.1" customHeight="1">
      <c r="A13" s="184" t="s">
        <v>26</v>
      </c>
      <c r="B13" s="861">
        <v>2</v>
      </c>
      <c r="C13" s="337"/>
      <c r="D13" s="293" t="s">
        <v>27</v>
      </c>
    </row>
    <row r="14" spans="1:215" ht="14.1" customHeight="1">
      <c r="A14" s="184" t="s">
        <v>346</v>
      </c>
      <c r="B14" s="861">
        <v>2</v>
      </c>
      <c r="C14" s="342"/>
      <c r="D14" s="293" t="s">
        <v>35</v>
      </c>
    </row>
    <row r="15" spans="1:215" ht="14.1" customHeight="1">
      <c r="A15" s="184" t="s">
        <v>28</v>
      </c>
      <c r="B15" s="861">
        <v>1</v>
      </c>
      <c r="C15" s="337"/>
      <c r="D15" s="293" t="s">
        <v>29</v>
      </c>
    </row>
    <row r="16" spans="1:215" ht="14.1" customHeight="1">
      <c r="A16" s="184" t="s">
        <v>347</v>
      </c>
      <c r="B16" s="861">
        <v>10</v>
      </c>
      <c r="C16" s="337"/>
      <c r="D16" s="293" t="s">
        <v>31</v>
      </c>
    </row>
    <row r="17" spans="1:4" ht="14.1" customHeight="1">
      <c r="A17" s="184" t="s">
        <v>348</v>
      </c>
      <c r="B17" s="861">
        <v>3</v>
      </c>
      <c r="C17" s="337"/>
      <c r="D17" s="293" t="s">
        <v>33</v>
      </c>
    </row>
    <row r="18" spans="1:4" ht="14.1" customHeight="1">
      <c r="A18" s="185" t="s">
        <v>36</v>
      </c>
      <c r="B18" s="343">
        <f>SUM(B19:B26)</f>
        <v>20</v>
      </c>
      <c r="C18" s="337"/>
      <c r="D18" s="296" t="s">
        <v>37</v>
      </c>
    </row>
    <row r="19" spans="1:4" ht="14.1" customHeight="1">
      <c r="A19" s="181" t="s">
        <v>38</v>
      </c>
      <c r="B19" s="302">
        <v>3</v>
      </c>
      <c r="C19" s="337"/>
      <c r="D19" s="297" t="s">
        <v>39</v>
      </c>
    </row>
    <row r="20" spans="1:4" ht="14.1" customHeight="1">
      <c r="A20" s="181" t="s">
        <v>40</v>
      </c>
      <c r="B20" s="341">
        <v>2</v>
      </c>
      <c r="C20" s="337"/>
      <c r="D20" s="297" t="s">
        <v>41</v>
      </c>
    </row>
    <row r="21" spans="1:4" ht="14.1" customHeight="1">
      <c r="A21" s="181" t="s">
        <v>42</v>
      </c>
      <c r="B21" s="302">
        <v>3</v>
      </c>
      <c r="C21" s="337"/>
      <c r="D21" s="297" t="s">
        <v>43</v>
      </c>
    </row>
    <row r="22" spans="1:4" ht="14.1" customHeight="1">
      <c r="A22" s="181" t="s">
        <v>44</v>
      </c>
      <c r="B22" s="302">
        <v>1</v>
      </c>
      <c r="C22" s="340"/>
      <c r="D22" s="293" t="s">
        <v>45</v>
      </c>
    </row>
    <row r="23" spans="1:4" ht="14.1" customHeight="1">
      <c r="A23" s="181" t="s">
        <v>46</v>
      </c>
      <c r="B23" s="302">
        <v>1</v>
      </c>
      <c r="C23" s="342"/>
      <c r="D23" s="297" t="s">
        <v>47</v>
      </c>
    </row>
    <row r="24" spans="1:4" ht="14.1" customHeight="1">
      <c r="A24" s="181" t="s">
        <v>48</v>
      </c>
      <c r="B24" s="302">
        <v>3</v>
      </c>
      <c r="C24" s="337"/>
      <c r="D24" s="297" t="s">
        <v>49</v>
      </c>
    </row>
    <row r="25" spans="1:4" ht="14.1" customHeight="1">
      <c r="A25" s="181" t="s">
        <v>50</v>
      </c>
      <c r="B25" s="344">
        <v>5</v>
      </c>
      <c r="C25" s="337"/>
      <c r="D25" s="297" t="s">
        <v>51</v>
      </c>
    </row>
    <row r="26" spans="1:4" ht="14.1" customHeight="1">
      <c r="A26" s="181" t="s">
        <v>52</v>
      </c>
      <c r="B26" s="302">
        <v>2</v>
      </c>
      <c r="C26" s="342"/>
      <c r="D26" s="297" t="s">
        <v>53</v>
      </c>
    </row>
    <row r="27" spans="1:4" ht="14.1" customHeight="1">
      <c r="A27" s="179" t="s">
        <v>54</v>
      </c>
      <c r="B27" s="343">
        <f>SUM(B28:B35)</f>
        <v>21</v>
      </c>
      <c r="C27" s="337"/>
      <c r="D27" s="291" t="s">
        <v>55</v>
      </c>
    </row>
    <row r="28" spans="1:4" s="279" customFormat="1" ht="14.1" customHeight="1">
      <c r="A28" s="299" t="s">
        <v>349</v>
      </c>
      <c r="B28" s="302">
        <v>2</v>
      </c>
      <c r="C28" s="337"/>
      <c r="D28" s="293" t="s">
        <v>59</v>
      </c>
    </row>
    <row r="29" spans="1:4" s="279" customFormat="1" ht="14.1" customHeight="1">
      <c r="A29" s="189" t="s">
        <v>350</v>
      </c>
      <c r="B29" s="302">
        <v>1</v>
      </c>
      <c r="C29" s="337"/>
      <c r="D29" s="293" t="s">
        <v>61</v>
      </c>
    </row>
    <row r="30" spans="1:4" ht="14.1" customHeight="1">
      <c r="A30" s="188" t="s">
        <v>351</v>
      </c>
      <c r="B30" s="302">
        <v>8</v>
      </c>
      <c r="C30" s="342"/>
      <c r="D30" s="293" t="s">
        <v>63</v>
      </c>
    </row>
    <row r="31" spans="1:4" ht="14.1" customHeight="1">
      <c r="A31" s="181" t="s">
        <v>352</v>
      </c>
      <c r="B31" s="302">
        <v>1</v>
      </c>
      <c r="C31" s="337"/>
      <c r="D31" s="293" t="s">
        <v>797</v>
      </c>
    </row>
    <row r="32" spans="1:4" ht="14.1" customHeight="1">
      <c r="A32" s="189" t="s">
        <v>56</v>
      </c>
      <c r="B32" s="302">
        <v>5</v>
      </c>
      <c r="C32" s="337"/>
      <c r="D32" s="293" t="s">
        <v>57</v>
      </c>
    </row>
    <row r="33" spans="1:4" ht="14.1" customHeight="1">
      <c r="A33" s="300" t="s">
        <v>65</v>
      </c>
      <c r="B33" s="302">
        <v>1</v>
      </c>
      <c r="C33" s="337"/>
      <c r="D33" s="293" t="s">
        <v>66</v>
      </c>
    </row>
    <row r="34" spans="1:4" ht="14.1" customHeight="1">
      <c r="A34" s="181" t="s">
        <v>67</v>
      </c>
      <c r="B34" s="302">
        <v>2</v>
      </c>
      <c r="C34" s="337"/>
      <c r="D34" s="293" t="s">
        <v>68</v>
      </c>
    </row>
    <row r="35" spans="1:4" ht="14.1" customHeight="1">
      <c r="A35" s="181" t="s">
        <v>69</v>
      </c>
      <c r="B35" s="302">
        <v>1</v>
      </c>
      <c r="C35" s="337"/>
      <c r="D35" s="293" t="s">
        <v>70</v>
      </c>
    </row>
    <row r="36" spans="1:4" ht="14.1" customHeight="1">
      <c r="A36" s="190" t="s">
        <v>73</v>
      </c>
      <c r="B36" s="343">
        <f>SUM(B37:B43)</f>
        <v>21</v>
      </c>
      <c r="C36" s="337"/>
      <c r="D36" s="291" t="s">
        <v>74</v>
      </c>
    </row>
    <row r="37" spans="1:4" ht="14.1" customHeight="1">
      <c r="A37" s="188" t="s">
        <v>75</v>
      </c>
      <c r="B37" s="302">
        <v>3</v>
      </c>
      <c r="C37" s="342"/>
      <c r="D37" s="297" t="s">
        <v>76</v>
      </c>
    </row>
    <row r="38" spans="1:4" ht="14.1" customHeight="1">
      <c r="A38" s="188" t="s">
        <v>77</v>
      </c>
      <c r="B38" s="302">
        <v>3</v>
      </c>
      <c r="C38" s="337"/>
      <c r="D38" s="293" t="s">
        <v>78</v>
      </c>
    </row>
    <row r="39" spans="1:4" ht="14.1" customHeight="1">
      <c r="A39" s="188" t="s">
        <v>79</v>
      </c>
      <c r="B39" s="302">
        <v>7</v>
      </c>
      <c r="C39" s="337"/>
      <c r="D39" s="293" t="s">
        <v>80</v>
      </c>
    </row>
    <row r="40" spans="1:4" ht="14.1" customHeight="1">
      <c r="A40" s="188" t="s">
        <v>81</v>
      </c>
      <c r="B40" s="302">
        <v>4</v>
      </c>
      <c r="C40" s="340"/>
      <c r="D40" s="293" t="s">
        <v>82</v>
      </c>
    </row>
    <row r="41" spans="1:4" s="279" customFormat="1" ht="14.1" customHeight="1">
      <c r="A41" s="188" t="s">
        <v>83</v>
      </c>
      <c r="B41" s="302">
        <v>2</v>
      </c>
      <c r="C41" s="337"/>
      <c r="D41" s="297" t="s">
        <v>84</v>
      </c>
    </row>
    <row r="42" spans="1:4" ht="14.1" customHeight="1">
      <c r="A42" s="188" t="s">
        <v>85</v>
      </c>
      <c r="B42" s="302">
        <v>1</v>
      </c>
      <c r="C42" s="337"/>
      <c r="D42" s="297" t="s">
        <v>86</v>
      </c>
    </row>
    <row r="43" spans="1:4" ht="14.1" customHeight="1">
      <c r="A43" s="188" t="s">
        <v>87</v>
      </c>
      <c r="B43" s="302">
        <v>1</v>
      </c>
      <c r="C43" s="337"/>
      <c r="D43" s="293" t="s">
        <v>88</v>
      </c>
    </row>
    <row r="44" spans="1:4" ht="14.1" customHeight="1">
      <c r="A44" s="191" t="s">
        <v>89</v>
      </c>
      <c r="B44" s="343">
        <f>SUM(B45:B49)</f>
        <v>12</v>
      </c>
      <c r="C44" s="337"/>
      <c r="D44" s="291" t="s">
        <v>90</v>
      </c>
    </row>
    <row r="45" spans="1:4" ht="14.1" customHeight="1">
      <c r="A45" s="192" t="s">
        <v>91</v>
      </c>
      <c r="B45" s="302">
        <v>2</v>
      </c>
      <c r="C45" s="342"/>
      <c r="D45" s="293" t="s">
        <v>92</v>
      </c>
    </row>
    <row r="46" spans="1:4" ht="14.1" customHeight="1">
      <c r="A46" s="188" t="s">
        <v>93</v>
      </c>
      <c r="B46" s="302">
        <v>3</v>
      </c>
      <c r="C46" s="337"/>
      <c r="D46" s="293" t="s">
        <v>94</v>
      </c>
    </row>
    <row r="47" spans="1:4" s="279" customFormat="1" ht="14.1" customHeight="1">
      <c r="A47" s="188" t="s">
        <v>95</v>
      </c>
      <c r="B47" s="302">
        <v>2</v>
      </c>
      <c r="C47" s="340"/>
      <c r="D47" s="293" t="s">
        <v>96</v>
      </c>
    </row>
    <row r="48" spans="1:4" s="279" customFormat="1" ht="14.1" customHeight="1">
      <c r="A48" s="188" t="s">
        <v>97</v>
      </c>
      <c r="B48" s="302">
        <v>2</v>
      </c>
      <c r="C48" s="337"/>
      <c r="D48" s="293" t="s">
        <v>98</v>
      </c>
    </row>
    <row r="49" spans="1:4" ht="14.1" customHeight="1">
      <c r="A49" s="188" t="s">
        <v>99</v>
      </c>
      <c r="B49" s="302">
        <v>3</v>
      </c>
      <c r="C49" s="337"/>
      <c r="D49" s="297" t="s">
        <v>100</v>
      </c>
    </row>
    <row r="50" spans="1:4" ht="14.1" customHeight="1">
      <c r="A50" s="10"/>
      <c r="B50" s="337"/>
      <c r="C50" s="337"/>
      <c r="D50" s="345"/>
    </row>
    <row r="51" spans="1:4" ht="14.1" customHeight="1">
      <c r="A51" s="10"/>
      <c r="B51" s="337"/>
      <c r="C51" s="337"/>
      <c r="D51" s="345"/>
    </row>
    <row r="52" spans="1:4" ht="14.1" customHeight="1">
      <c r="A52" s="10"/>
      <c r="B52" s="337"/>
      <c r="C52" s="337"/>
      <c r="D52" s="345"/>
    </row>
    <row r="53" spans="1:4" ht="14.1" customHeight="1">
      <c r="A53" s="10"/>
      <c r="B53" s="342"/>
      <c r="C53" s="342"/>
      <c r="D53" s="345"/>
    </row>
    <row r="54" spans="1:4" s="279" customFormat="1" ht="14.1" customHeight="1">
      <c r="A54" s="30"/>
      <c r="B54" s="337"/>
      <c r="C54" s="337"/>
      <c r="D54" s="345"/>
    </row>
    <row r="55" spans="1:4" ht="12.75" customHeight="1">
      <c r="A55" s="279"/>
      <c r="B55" s="346"/>
      <c r="C55" s="346"/>
      <c r="D55" s="346"/>
    </row>
    <row r="56" spans="1:4" ht="12.75" customHeight="1">
      <c r="A56" s="1070"/>
      <c r="B56" s="1070"/>
      <c r="C56" s="1070"/>
      <c r="D56" s="1070"/>
    </row>
    <row r="57" spans="1:4" ht="12.75" customHeight="1">
      <c r="A57" s="347"/>
      <c r="B57" s="346"/>
      <c r="C57" s="346"/>
      <c r="D57" s="346"/>
    </row>
    <row r="58" spans="1:4" ht="9.1999999999999993" customHeight="1">
      <c r="A58" s="348"/>
      <c r="B58" s="349"/>
      <c r="C58" s="349"/>
      <c r="D58" s="349"/>
    </row>
    <row r="59" spans="1:4" s="279" customFormat="1">
      <c r="A59" s="350"/>
      <c r="B59" s="346"/>
      <c r="C59" s="346"/>
      <c r="D59" s="346"/>
    </row>
    <row r="60" spans="1:4" ht="9.1999999999999993" customHeight="1">
      <c r="A60" s="350"/>
      <c r="B60" s="346"/>
      <c r="C60" s="346"/>
      <c r="D60" s="346"/>
    </row>
    <row r="61" spans="1:4" ht="9.1999999999999993" customHeight="1">
      <c r="A61" s="350"/>
      <c r="B61" s="346"/>
      <c r="C61" s="346"/>
      <c r="D61" s="346"/>
    </row>
    <row r="62" spans="1:4" s="279" customFormat="1">
      <c r="A62" s="347"/>
      <c r="B62" s="346"/>
      <c r="C62" s="346"/>
      <c r="D62" s="346"/>
    </row>
    <row r="63" spans="1:4" ht="9.1999999999999993" customHeight="1">
      <c r="A63" s="348"/>
      <c r="B63" s="349"/>
      <c r="C63" s="349"/>
      <c r="D63" s="349"/>
    </row>
    <row r="64" spans="1:4" ht="9.1999999999999993" customHeight="1">
      <c r="A64" s="350"/>
      <c r="B64" s="346"/>
      <c r="C64" s="346"/>
      <c r="D64" s="346"/>
    </row>
    <row r="65" spans="1:4" s="279" customFormat="1">
      <c r="A65" s="350"/>
      <c r="B65" s="346"/>
      <c r="C65" s="346"/>
      <c r="D65" s="346"/>
    </row>
    <row r="66" spans="1:4" ht="9.1999999999999993" customHeight="1">
      <c r="A66" s="348"/>
      <c r="B66" s="349"/>
      <c r="C66" s="349"/>
      <c r="D66" s="349"/>
    </row>
    <row r="67" spans="1:4" ht="9.1999999999999993" customHeight="1">
      <c r="A67" s="350"/>
      <c r="B67" s="346"/>
      <c r="C67" s="346"/>
      <c r="D67" s="346"/>
    </row>
    <row r="68" spans="1:4" ht="9.1999999999999993" customHeight="1">
      <c r="A68" s="347"/>
      <c r="B68" s="346"/>
      <c r="C68" s="346"/>
      <c r="D68" s="346"/>
    </row>
    <row r="69" spans="1:4" ht="9.1999999999999993" customHeight="1">
      <c r="A69" s="348"/>
      <c r="B69" s="349"/>
      <c r="C69" s="349"/>
      <c r="D69" s="349"/>
    </row>
    <row r="70" spans="1:4" ht="9.1999999999999993" customHeight="1">
      <c r="A70" s="350"/>
      <c r="B70" s="346"/>
      <c r="C70" s="346"/>
      <c r="D70" s="346"/>
    </row>
    <row r="71" spans="1:4" ht="9.1999999999999993" customHeight="1">
      <c r="A71" s="350"/>
      <c r="B71" s="346"/>
      <c r="C71" s="346"/>
      <c r="D71" s="346"/>
    </row>
    <row r="72" spans="1:4" s="279" customFormat="1">
      <c r="A72" s="350"/>
      <c r="B72" s="346"/>
      <c r="C72" s="346"/>
      <c r="D72" s="346"/>
    </row>
    <row r="73" spans="1:4" ht="9.1999999999999993" customHeight="1">
      <c r="A73" s="350"/>
      <c r="B73" s="346"/>
      <c r="C73" s="346"/>
      <c r="D73" s="346"/>
    </row>
    <row r="74" spans="1:4" ht="9.1999999999999993" customHeight="1">
      <c r="A74" s="350"/>
      <c r="B74" s="346"/>
      <c r="C74" s="346"/>
      <c r="D74" s="346"/>
    </row>
    <row r="75" spans="1:4" ht="9.1999999999999993" customHeight="1">
      <c r="A75" s="347"/>
      <c r="B75" s="346"/>
      <c r="C75" s="346"/>
      <c r="D75" s="346"/>
    </row>
    <row r="76" spans="1:4" ht="9.1999999999999993" customHeight="1">
      <c r="A76" s="348"/>
      <c r="B76" s="349"/>
      <c r="C76" s="349"/>
      <c r="D76" s="349"/>
    </row>
    <row r="77" spans="1:4" ht="9.1999999999999993" customHeight="1">
      <c r="A77" s="350"/>
      <c r="B77" s="346"/>
      <c r="C77" s="346"/>
      <c r="D77" s="346"/>
    </row>
    <row r="78" spans="1:4" s="279" customFormat="1">
      <c r="A78" s="347"/>
      <c r="B78" s="346"/>
      <c r="C78" s="346"/>
      <c r="D78" s="346"/>
    </row>
    <row r="79" spans="1:4" ht="16.5" customHeight="1">
      <c r="A79" s="1" t="s">
        <v>0</v>
      </c>
      <c r="B79" s="279"/>
      <c r="C79" s="330"/>
      <c r="D79" s="329" t="s">
        <v>1</v>
      </c>
    </row>
    <row r="80" spans="1:4" s="279" customFormat="1" ht="16.5" customHeight="1">
      <c r="C80" s="330"/>
      <c r="D80" s="330"/>
    </row>
    <row r="81" spans="1:4" s="279" customFormat="1" ht="20.25">
      <c r="A81" s="281" t="s">
        <v>363</v>
      </c>
      <c r="B81" s="351"/>
      <c r="C81" s="352"/>
      <c r="D81" s="332" t="s">
        <v>364</v>
      </c>
    </row>
    <row r="82" spans="1:4" s="279" customFormat="1" ht="20.25">
      <c r="A82" s="281" t="s">
        <v>369</v>
      </c>
      <c r="B82" s="351"/>
      <c r="C82" s="1071" t="s">
        <v>370</v>
      </c>
      <c r="D82" s="1071"/>
    </row>
    <row r="83" spans="1:4" s="279" customFormat="1" ht="16.5" customHeight="1">
      <c r="A83" s="281"/>
      <c r="B83" s="351"/>
      <c r="C83" s="330"/>
      <c r="D83" s="333"/>
    </row>
    <row r="84" spans="1:4" s="279" customFormat="1" ht="16.5" customHeight="1">
      <c r="A84" s="888" t="s">
        <v>867</v>
      </c>
      <c r="B84" s="1072" t="s">
        <v>367</v>
      </c>
      <c r="C84" s="1072"/>
      <c r="D84" s="912" t="s">
        <v>868</v>
      </c>
    </row>
    <row r="85" spans="1:4" s="279" customFormat="1" ht="16.5" customHeight="1">
      <c r="A85" s="353"/>
      <c r="B85" s="1073" t="s">
        <v>368</v>
      </c>
      <c r="C85" s="1073"/>
      <c r="D85" s="330"/>
    </row>
    <row r="86" spans="1:4" ht="16.5" customHeight="1">
      <c r="B86" s="290"/>
      <c r="C86" s="290"/>
    </row>
    <row r="87" spans="1:4" ht="16.5" customHeight="1">
      <c r="A87" s="306" t="s">
        <v>101</v>
      </c>
      <c r="B87" s="354">
        <f>SUM(B88:B103)</f>
        <v>27</v>
      </c>
      <c r="C87" s="355"/>
      <c r="D87" s="307" t="s">
        <v>102</v>
      </c>
    </row>
    <row r="88" spans="1:4" ht="16.5" customHeight="1">
      <c r="A88" s="761" t="s">
        <v>716</v>
      </c>
      <c r="B88" s="777">
        <v>2</v>
      </c>
      <c r="C88" s="778"/>
      <c r="D88" s="762" t="s">
        <v>707</v>
      </c>
    </row>
    <row r="89" spans="1:4" ht="16.5" customHeight="1">
      <c r="A89" s="761" t="s">
        <v>717</v>
      </c>
      <c r="B89" s="777">
        <v>1</v>
      </c>
      <c r="C89" s="778"/>
      <c r="D89" s="762" t="s">
        <v>706</v>
      </c>
    </row>
    <row r="90" spans="1:4" ht="16.5" customHeight="1">
      <c r="A90" s="761" t="s">
        <v>718</v>
      </c>
      <c r="B90" s="777">
        <v>1</v>
      </c>
      <c r="C90" s="778"/>
      <c r="D90" s="763" t="s">
        <v>708</v>
      </c>
    </row>
    <row r="91" spans="1:4" ht="16.5" customHeight="1">
      <c r="A91" s="761" t="s">
        <v>719</v>
      </c>
      <c r="B91" s="777">
        <v>1</v>
      </c>
      <c r="C91" s="778"/>
      <c r="D91" s="762" t="s">
        <v>709</v>
      </c>
    </row>
    <row r="92" spans="1:4" ht="16.5" customHeight="1">
      <c r="A92" s="761" t="s">
        <v>103</v>
      </c>
      <c r="B92" s="777">
        <v>1</v>
      </c>
      <c r="C92" s="778"/>
      <c r="D92" s="762" t="s">
        <v>710</v>
      </c>
    </row>
    <row r="93" spans="1:4" ht="16.5" customHeight="1">
      <c r="A93" s="761" t="s">
        <v>105</v>
      </c>
      <c r="B93" s="777">
        <v>2</v>
      </c>
      <c r="C93" s="778"/>
      <c r="D93" s="762" t="s">
        <v>711</v>
      </c>
    </row>
    <row r="94" spans="1:4" ht="16.5" customHeight="1">
      <c r="A94" s="761" t="s">
        <v>107</v>
      </c>
      <c r="B94" s="777">
        <v>4</v>
      </c>
      <c r="C94" s="778"/>
      <c r="D94" s="762" t="s">
        <v>712</v>
      </c>
    </row>
    <row r="95" spans="1:4" ht="16.5" customHeight="1">
      <c r="A95" s="761" t="s">
        <v>121</v>
      </c>
      <c r="B95" s="777">
        <v>2</v>
      </c>
      <c r="C95" s="778"/>
      <c r="D95" s="762" t="s">
        <v>713</v>
      </c>
    </row>
    <row r="96" spans="1:4" ht="16.5" customHeight="1">
      <c r="A96" s="761" t="s">
        <v>112</v>
      </c>
      <c r="B96" s="777">
        <v>1</v>
      </c>
      <c r="C96" s="778"/>
      <c r="D96" s="762" t="s">
        <v>714</v>
      </c>
    </row>
    <row r="97" spans="1:4" s="279" customFormat="1" ht="16.5" customHeight="1">
      <c r="A97" s="761" t="s">
        <v>123</v>
      </c>
      <c r="B97" s="777">
        <v>2</v>
      </c>
      <c r="C97" s="778"/>
      <c r="D97" s="762" t="s">
        <v>124</v>
      </c>
    </row>
    <row r="98" spans="1:4" ht="16.5" customHeight="1">
      <c r="A98" s="761" t="s">
        <v>720</v>
      </c>
      <c r="B98" s="777">
        <v>1</v>
      </c>
      <c r="C98" s="778"/>
      <c r="D98" s="762" t="s">
        <v>126</v>
      </c>
    </row>
    <row r="99" spans="1:4">
      <c r="A99" s="761" t="s">
        <v>721</v>
      </c>
      <c r="B99" s="777">
        <v>1</v>
      </c>
      <c r="C99" s="778"/>
      <c r="D99" s="764" t="s">
        <v>689</v>
      </c>
    </row>
    <row r="100" spans="1:4" ht="14.25" customHeight="1">
      <c r="A100" s="761" t="s">
        <v>127</v>
      </c>
      <c r="B100" s="777">
        <v>2</v>
      </c>
      <c r="C100" s="778"/>
      <c r="D100" s="764" t="s">
        <v>128</v>
      </c>
    </row>
    <row r="101" spans="1:4" ht="14.25" customHeight="1">
      <c r="A101" s="761" t="s">
        <v>129</v>
      </c>
      <c r="B101" s="777">
        <v>2</v>
      </c>
      <c r="C101" s="778"/>
      <c r="D101" s="762" t="s">
        <v>130</v>
      </c>
    </row>
    <row r="102" spans="1:4" ht="14.25" customHeight="1">
      <c r="A102" s="761" t="s">
        <v>131</v>
      </c>
      <c r="B102" s="777">
        <v>2</v>
      </c>
      <c r="C102" s="778"/>
      <c r="D102" s="762" t="s">
        <v>132</v>
      </c>
    </row>
    <row r="103" spans="1:4" ht="14.25" customHeight="1">
      <c r="A103" s="761" t="s">
        <v>116</v>
      </c>
      <c r="B103" s="777">
        <v>2</v>
      </c>
      <c r="C103" s="778"/>
      <c r="D103" s="764" t="s">
        <v>117</v>
      </c>
    </row>
    <row r="104" spans="1:4" ht="14.25">
      <c r="A104" s="310" t="s">
        <v>133</v>
      </c>
      <c r="B104" s="343">
        <f>SUM(B105:B112)</f>
        <v>20</v>
      </c>
      <c r="C104" s="356"/>
      <c r="D104" s="311" t="s">
        <v>134</v>
      </c>
    </row>
    <row r="105" spans="1:4" ht="15">
      <c r="A105" s="308" t="s">
        <v>135</v>
      </c>
      <c r="B105" s="302">
        <v>1</v>
      </c>
      <c r="C105" s="356"/>
      <c r="D105" s="309" t="s">
        <v>136</v>
      </c>
    </row>
    <row r="106" spans="1:4" ht="15">
      <c r="A106" s="308" t="s">
        <v>137</v>
      </c>
      <c r="B106" s="302">
        <v>1</v>
      </c>
      <c r="C106" s="355"/>
      <c r="D106" s="309" t="s">
        <v>138</v>
      </c>
    </row>
    <row r="107" spans="1:4" ht="15">
      <c r="A107" s="308" t="s">
        <v>139</v>
      </c>
      <c r="B107" s="344">
        <v>3</v>
      </c>
      <c r="C107" s="356"/>
      <c r="D107" s="309" t="s">
        <v>140</v>
      </c>
    </row>
    <row r="108" spans="1:4" ht="15">
      <c r="A108" s="308" t="s">
        <v>141</v>
      </c>
      <c r="B108" s="302">
        <v>1</v>
      </c>
      <c r="C108" s="356"/>
      <c r="D108" s="309" t="s">
        <v>142</v>
      </c>
    </row>
    <row r="109" spans="1:4" ht="15">
      <c r="A109" s="308" t="s">
        <v>143</v>
      </c>
      <c r="B109" s="302">
        <v>10</v>
      </c>
      <c r="C109" s="356"/>
      <c r="D109" s="309" t="s">
        <v>144</v>
      </c>
    </row>
    <row r="110" spans="1:4" ht="15">
      <c r="A110" s="308" t="s">
        <v>145</v>
      </c>
      <c r="B110" s="302">
        <v>1</v>
      </c>
      <c r="C110" s="356"/>
      <c r="D110" s="309" t="s">
        <v>146</v>
      </c>
    </row>
    <row r="111" spans="1:4" ht="15">
      <c r="A111" s="308" t="s">
        <v>147</v>
      </c>
      <c r="B111" s="302">
        <v>2</v>
      </c>
      <c r="C111" s="355"/>
      <c r="D111" s="309" t="s">
        <v>817</v>
      </c>
    </row>
    <row r="112" spans="1:4" ht="15">
      <c r="A112" s="308" t="s">
        <v>148</v>
      </c>
      <c r="B112" s="344">
        <v>1</v>
      </c>
      <c r="C112" s="356"/>
      <c r="D112" s="309" t="s">
        <v>149</v>
      </c>
    </row>
    <row r="113" spans="1:4" ht="14.25">
      <c r="A113" s="312" t="s">
        <v>150</v>
      </c>
      <c r="B113" s="343">
        <f>SUM(B114:B118)</f>
        <v>12</v>
      </c>
      <c r="C113" s="356"/>
      <c r="D113" s="313" t="s">
        <v>151</v>
      </c>
    </row>
    <row r="114" spans="1:4" ht="15">
      <c r="A114" s="308" t="s">
        <v>152</v>
      </c>
      <c r="B114" s="302">
        <v>4</v>
      </c>
      <c r="C114" s="356"/>
      <c r="D114" s="309" t="s">
        <v>153</v>
      </c>
    </row>
    <row r="115" spans="1:4" ht="15">
      <c r="A115" s="308" t="s">
        <v>154</v>
      </c>
      <c r="B115" s="302">
        <v>2</v>
      </c>
      <c r="C115" s="356"/>
      <c r="D115" s="309" t="s">
        <v>155</v>
      </c>
    </row>
    <row r="116" spans="1:4" ht="15">
      <c r="A116" s="308" t="s">
        <v>156</v>
      </c>
      <c r="B116" s="302">
        <v>2</v>
      </c>
      <c r="C116" s="355"/>
      <c r="D116" s="309" t="s">
        <v>157</v>
      </c>
    </row>
    <row r="117" spans="1:4" ht="15">
      <c r="A117" s="308" t="s">
        <v>158</v>
      </c>
      <c r="B117" s="344">
        <v>3</v>
      </c>
      <c r="C117" s="356"/>
      <c r="D117" s="309" t="s">
        <v>159</v>
      </c>
    </row>
    <row r="118" spans="1:4" ht="15">
      <c r="A118" s="308" t="s">
        <v>160</v>
      </c>
      <c r="B118" s="302">
        <v>1</v>
      </c>
      <c r="C118" s="356"/>
      <c r="D118" s="309" t="s">
        <v>161</v>
      </c>
    </row>
    <row r="119" spans="1:4" ht="14.25">
      <c r="A119" s="310" t="s">
        <v>162</v>
      </c>
      <c r="B119" s="343">
        <f>SUM(B120:B125)</f>
        <v>9</v>
      </c>
      <c r="C119" s="356"/>
      <c r="D119" s="314" t="s">
        <v>163</v>
      </c>
    </row>
    <row r="120" spans="1:4" ht="15">
      <c r="A120" s="308" t="s">
        <v>164</v>
      </c>
      <c r="B120" s="302">
        <v>2</v>
      </c>
      <c r="C120" s="355"/>
      <c r="D120" s="309" t="s">
        <v>165</v>
      </c>
    </row>
    <row r="121" spans="1:4" ht="15">
      <c r="A121" s="308" t="s">
        <v>166</v>
      </c>
      <c r="B121" s="302">
        <v>1</v>
      </c>
      <c r="C121" s="356"/>
      <c r="D121" s="309" t="s">
        <v>167</v>
      </c>
    </row>
    <row r="122" spans="1:4" ht="15">
      <c r="A122" s="308" t="s">
        <v>168</v>
      </c>
      <c r="B122" s="302">
        <v>1</v>
      </c>
      <c r="C122" s="356"/>
      <c r="D122" s="309" t="s">
        <v>169</v>
      </c>
    </row>
    <row r="123" spans="1:4" ht="15">
      <c r="A123" s="308" t="s">
        <v>170</v>
      </c>
      <c r="B123" s="302">
        <v>2</v>
      </c>
      <c r="C123" s="356"/>
      <c r="D123" s="309" t="s">
        <v>171</v>
      </c>
    </row>
    <row r="124" spans="1:4" ht="15">
      <c r="A124" s="308" t="s">
        <v>172</v>
      </c>
      <c r="B124" s="302">
        <v>1</v>
      </c>
      <c r="C124" s="356"/>
      <c r="D124" s="309" t="s">
        <v>173</v>
      </c>
    </row>
    <row r="125" spans="1:4" ht="15">
      <c r="A125" s="308" t="s">
        <v>174</v>
      </c>
      <c r="B125" s="302">
        <v>2</v>
      </c>
      <c r="C125" s="356"/>
      <c r="D125" s="309" t="s">
        <v>175</v>
      </c>
    </row>
    <row r="126" spans="1:4" ht="14.25">
      <c r="A126" s="315" t="s">
        <v>176</v>
      </c>
      <c r="B126" s="343">
        <f>SUM(B127:B130)</f>
        <v>5</v>
      </c>
      <c r="C126" s="356"/>
      <c r="D126" s="311" t="s">
        <v>177</v>
      </c>
    </row>
    <row r="127" spans="1:4" ht="15">
      <c r="A127" s="308" t="s">
        <v>178</v>
      </c>
      <c r="B127" s="302">
        <v>1</v>
      </c>
      <c r="C127" s="355"/>
      <c r="D127" s="309" t="s">
        <v>179</v>
      </c>
    </row>
    <row r="128" spans="1:4" ht="15">
      <c r="A128" s="308" t="s">
        <v>180</v>
      </c>
      <c r="B128" s="302">
        <v>2</v>
      </c>
      <c r="C128" s="356"/>
      <c r="D128" s="309" t="s">
        <v>181</v>
      </c>
    </row>
    <row r="129" spans="1:4" ht="15">
      <c r="A129" s="308" t="s">
        <v>182</v>
      </c>
      <c r="B129" s="302">
        <v>1</v>
      </c>
      <c r="C129" s="356"/>
      <c r="D129" s="309" t="s">
        <v>183</v>
      </c>
    </row>
    <row r="130" spans="1:4" ht="15">
      <c r="A130" s="308" t="s">
        <v>184</v>
      </c>
      <c r="B130" s="302">
        <v>1</v>
      </c>
      <c r="C130" s="356"/>
      <c r="D130" s="309" t="s">
        <v>185</v>
      </c>
    </row>
    <row r="131" spans="1:4" ht="14.25">
      <c r="A131" s="306" t="s">
        <v>186</v>
      </c>
      <c r="B131" s="343">
        <f>SUM(B132:B134)</f>
        <v>5</v>
      </c>
      <c r="C131" s="356"/>
      <c r="D131" s="311" t="s">
        <v>187</v>
      </c>
    </row>
    <row r="132" spans="1:4" ht="15">
      <c r="A132" s="308" t="s">
        <v>188</v>
      </c>
      <c r="B132" s="302">
        <v>1</v>
      </c>
      <c r="C132" s="355"/>
      <c r="D132" s="309" t="s">
        <v>189</v>
      </c>
    </row>
    <row r="133" spans="1:4" ht="15">
      <c r="A133" s="308" t="s">
        <v>190</v>
      </c>
      <c r="B133" s="302">
        <v>1</v>
      </c>
      <c r="C133" s="356"/>
      <c r="D133" s="309" t="s">
        <v>191</v>
      </c>
    </row>
    <row r="134" spans="1:4" ht="15">
      <c r="A134" s="308" t="s">
        <v>818</v>
      </c>
      <c r="B134" s="302">
        <v>3</v>
      </c>
      <c r="C134" s="356"/>
      <c r="D134" s="309" t="s">
        <v>192</v>
      </c>
    </row>
    <row r="135" spans="1:4" ht="14.25">
      <c r="A135" s="315" t="s">
        <v>195</v>
      </c>
      <c r="B135" s="343">
        <f>B136</f>
        <v>1</v>
      </c>
      <c r="C135" s="356"/>
      <c r="D135" s="311" t="s">
        <v>196</v>
      </c>
    </row>
    <row r="136" spans="1:4" ht="15">
      <c r="A136" s="318" t="s">
        <v>199</v>
      </c>
      <c r="B136" s="302">
        <v>1</v>
      </c>
      <c r="C136" s="356"/>
      <c r="D136" s="317" t="s">
        <v>821</v>
      </c>
    </row>
    <row r="137" spans="1:4" ht="14.25">
      <c r="A137" s="319" t="s">
        <v>285</v>
      </c>
      <c r="B137" s="343">
        <f>B10+B18+B27+B36+B44+B87+B104+B113+B119+B126+B131+B135</f>
        <v>177</v>
      </c>
      <c r="C137" s="356"/>
      <c r="D137" s="150" t="s">
        <v>202</v>
      </c>
    </row>
    <row r="138" spans="1:4" ht="15">
      <c r="A138" s="10"/>
      <c r="B138" s="356"/>
      <c r="C138" s="356"/>
      <c r="D138" s="345"/>
    </row>
    <row r="139" spans="1:4" ht="15">
      <c r="A139" s="357"/>
      <c r="B139" s="356"/>
      <c r="C139" s="356"/>
      <c r="D139" s="187"/>
    </row>
    <row r="140" spans="1:4" ht="14.25">
      <c r="A140" s="358"/>
      <c r="B140" s="359"/>
      <c r="C140" s="359"/>
      <c r="D140" s="81"/>
    </row>
    <row r="141" spans="1:4" ht="14.25">
      <c r="A141" s="360"/>
      <c r="B141" s="359"/>
      <c r="C141" s="359"/>
      <c r="D141" s="361"/>
    </row>
    <row r="142" spans="1:4" ht="14.25">
      <c r="A142" s="360"/>
      <c r="B142" s="359"/>
      <c r="C142" s="359"/>
      <c r="D142" s="361"/>
    </row>
    <row r="143" spans="1:4">
      <c r="A143" s="362"/>
      <c r="B143" s="363"/>
      <c r="C143" s="363"/>
      <c r="D143" s="280"/>
    </row>
    <row r="144" spans="1:4">
      <c r="A144" s="362" t="s">
        <v>715</v>
      </c>
      <c r="B144" s="365"/>
      <c r="C144" s="365"/>
      <c r="D144" s="328" t="s">
        <v>819</v>
      </c>
    </row>
    <row r="145" spans="1:4" ht="14.25">
      <c r="A145" s="1069"/>
      <c r="B145" s="1069"/>
      <c r="C145" s="1069"/>
      <c r="D145" s="1069"/>
    </row>
  </sheetData>
  <mergeCells count="7">
    <mergeCell ref="A145:D145"/>
    <mergeCell ref="A56:D56"/>
    <mergeCell ref="C82:D82"/>
    <mergeCell ref="B6:C6"/>
    <mergeCell ref="B7:C7"/>
    <mergeCell ref="B84:C84"/>
    <mergeCell ref="B85:C85"/>
  </mergeCells>
  <printOptions gridLinesSet="0"/>
  <pageMargins left="0.59055118110236227" right="0.59055118110236227" top="0.59055118110236227" bottom="0.59055118110236227" header="0.51181102362204722" footer="0.51181102362204722"/>
  <pageSetup paperSize="9" scale="75" orientation="portrait" r:id="rId1"/>
  <headerFooter alignWithMargins="0"/>
  <rowBreaks count="1" manualBreakCount="1">
    <brk id="7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syncVertical="1" syncRef="A133" transitionEvaluation="1">
    <tabColor rgb="FF7030A0"/>
  </sheetPr>
  <dimension ref="A1:F544"/>
  <sheetViews>
    <sheetView showGridLines="0" view="pageLayout" topLeftCell="A133" zoomScaleSheetLayoutView="50" workbookViewId="0">
      <selection activeCell="B126" sqref="B126"/>
    </sheetView>
  </sheetViews>
  <sheetFormatPr baseColWidth="10" defaultColWidth="11" defaultRowHeight="12.75"/>
  <cols>
    <col min="1" max="1" width="48.28515625" style="279" customWidth="1"/>
    <col min="2" max="2" width="16" style="280" customWidth="1"/>
    <col min="3" max="3" width="9.7109375" style="280" customWidth="1"/>
    <col min="4" max="4" width="44.5703125" style="279" customWidth="1"/>
    <col min="5" max="14" width="11" style="279" customWidth="1"/>
    <col min="15" max="15" width="36.140625" style="279" customWidth="1"/>
    <col min="16" max="25" width="8.7109375" style="279" customWidth="1"/>
    <col min="26" max="237" width="11" style="279" customWidth="1"/>
    <col min="238" max="253" width="11" style="279"/>
    <col min="254" max="254" width="30.7109375" style="279" customWidth="1"/>
    <col min="255" max="255" width="14.28515625" style="279" customWidth="1"/>
    <col min="256" max="257" width="16.7109375" style="279" customWidth="1"/>
    <col min="258" max="258" width="28.7109375" style="279" customWidth="1"/>
    <col min="259" max="259" width="5.7109375" style="279" customWidth="1"/>
    <col min="260" max="270" width="11" style="279" customWidth="1"/>
    <col min="271" max="271" width="36.140625" style="279" customWidth="1"/>
    <col min="272" max="281" width="8.7109375" style="279" customWidth="1"/>
    <col min="282" max="493" width="11" style="279" customWidth="1"/>
    <col min="494" max="509" width="11" style="279"/>
    <col min="510" max="510" width="30.7109375" style="279" customWidth="1"/>
    <col min="511" max="511" width="14.28515625" style="279" customWidth="1"/>
    <col min="512" max="513" width="16.7109375" style="279" customWidth="1"/>
    <col min="514" max="514" width="28.7109375" style="279" customWidth="1"/>
    <col min="515" max="515" width="5.7109375" style="279" customWidth="1"/>
    <col min="516" max="526" width="11" style="279" customWidth="1"/>
    <col min="527" max="527" width="36.140625" style="279" customWidth="1"/>
    <col min="528" max="537" width="8.7109375" style="279" customWidth="1"/>
    <col min="538" max="749" width="11" style="279" customWidth="1"/>
    <col min="750" max="765" width="11" style="279"/>
    <col min="766" max="766" width="30.7109375" style="279" customWidth="1"/>
    <col min="767" max="767" width="14.28515625" style="279" customWidth="1"/>
    <col min="768" max="769" width="16.7109375" style="279" customWidth="1"/>
    <col min="770" max="770" width="28.7109375" style="279" customWidth="1"/>
    <col min="771" max="771" width="5.7109375" style="279" customWidth="1"/>
    <col min="772" max="782" width="11" style="279" customWidth="1"/>
    <col min="783" max="783" width="36.140625" style="279" customWidth="1"/>
    <col min="784" max="793" width="8.7109375" style="279" customWidth="1"/>
    <col min="794" max="1005" width="11" style="279" customWidth="1"/>
    <col min="1006" max="1021" width="11" style="279"/>
    <col min="1022" max="1022" width="30.7109375" style="279" customWidth="1"/>
    <col min="1023" max="1023" width="14.28515625" style="279" customWidth="1"/>
    <col min="1024" max="1025" width="16.7109375" style="279" customWidth="1"/>
    <col min="1026" max="1026" width="28.7109375" style="279" customWidth="1"/>
    <col min="1027" max="1027" width="5.7109375" style="279" customWidth="1"/>
    <col min="1028" max="1038" width="11" style="279" customWidth="1"/>
    <col min="1039" max="1039" width="36.140625" style="279" customWidth="1"/>
    <col min="1040" max="1049" width="8.7109375" style="279" customWidth="1"/>
    <col min="1050" max="1261" width="11" style="279" customWidth="1"/>
    <col min="1262" max="1277" width="11" style="279"/>
    <col min="1278" max="1278" width="30.7109375" style="279" customWidth="1"/>
    <col min="1279" max="1279" width="14.28515625" style="279" customWidth="1"/>
    <col min="1280" max="1281" width="16.7109375" style="279" customWidth="1"/>
    <col min="1282" max="1282" width="28.7109375" style="279" customWidth="1"/>
    <col min="1283" max="1283" width="5.7109375" style="279" customWidth="1"/>
    <col min="1284" max="1294" width="11" style="279" customWidth="1"/>
    <col min="1295" max="1295" width="36.140625" style="279" customWidth="1"/>
    <col min="1296" max="1305" width="8.7109375" style="279" customWidth="1"/>
    <col min="1306" max="1517" width="11" style="279" customWidth="1"/>
    <col min="1518" max="1533" width="11" style="279"/>
    <col min="1534" max="1534" width="30.7109375" style="279" customWidth="1"/>
    <col min="1535" max="1535" width="14.28515625" style="279" customWidth="1"/>
    <col min="1536" max="1537" width="16.7109375" style="279" customWidth="1"/>
    <col min="1538" max="1538" width="28.7109375" style="279" customWidth="1"/>
    <col min="1539" max="1539" width="5.7109375" style="279" customWidth="1"/>
    <col min="1540" max="1550" width="11" style="279" customWidth="1"/>
    <col min="1551" max="1551" width="36.140625" style="279" customWidth="1"/>
    <col min="1552" max="1561" width="8.7109375" style="279" customWidth="1"/>
    <col min="1562" max="1773" width="11" style="279" customWidth="1"/>
    <col min="1774" max="1789" width="11" style="279"/>
    <col min="1790" max="1790" width="30.7109375" style="279" customWidth="1"/>
    <col min="1791" max="1791" width="14.28515625" style="279" customWidth="1"/>
    <col min="1792" max="1793" width="16.7109375" style="279" customWidth="1"/>
    <col min="1794" max="1794" width="28.7109375" style="279" customWidth="1"/>
    <col min="1795" max="1795" width="5.7109375" style="279" customWidth="1"/>
    <col min="1796" max="1806" width="11" style="279" customWidth="1"/>
    <col min="1807" max="1807" width="36.140625" style="279" customWidth="1"/>
    <col min="1808" max="1817" width="8.7109375" style="279" customWidth="1"/>
    <col min="1818" max="2029" width="11" style="279" customWidth="1"/>
    <col min="2030" max="2045" width="11" style="279"/>
    <col min="2046" max="2046" width="30.7109375" style="279" customWidth="1"/>
    <col min="2047" max="2047" width="14.28515625" style="279" customWidth="1"/>
    <col min="2048" max="2049" width="16.7109375" style="279" customWidth="1"/>
    <col min="2050" max="2050" width="28.7109375" style="279" customWidth="1"/>
    <col min="2051" max="2051" width="5.7109375" style="279" customWidth="1"/>
    <col min="2052" max="2062" width="11" style="279" customWidth="1"/>
    <col min="2063" max="2063" width="36.140625" style="279" customWidth="1"/>
    <col min="2064" max="2073" width="8.7109375" style="279" customWidth="1"/>
    <col min="2074" max="2285" width="11" style="279" customWidth="1"/>
    <col min="2286" max="2301" width="11" style="279"/>
    <col min="2302" max="2302" width="30.7109375" style="279" customWidth="1"/>
    <col min="2303" max="2303" width="14.28515625" style="279" customWidth="1"/>
    <col min="2304" max="2305" width="16.7109375" style="279" customWidth="1"/>
    <col min="2306" max="2306" width="28.7109375" style="279" customWidth="1"/>
    <col min="2307" max="2307" width="5.7109375" style="279" customWidth="1"/>
    <col min="2308" max="2318" width="11" style="279" customWidth="1"/>
    <col min="2319" max="2319" width="36.140625" style="279" customWidth="1"/>
    <col min="2320" max="2329" width="8.7109375" style="279" customWidth="1"/>
    <col min="2330" max="2541" width="11" style="279" customWidth="1"/>
    <col min="2542" max="2557" width="11" style="279"/>
    <col min="2558" max="2558" width="30.7109375" style="279" customWidth="1"/>
    <col min="2559" max="2559" width="14.28515625" style="279" customWidth="1"/>
    <col min="2560" max="2561" width="16.7109375" style="279" customWidth="1"/>
    <col min="2562" max="2562" width="28.7109375" style="279" customWidth="1"/>
    <col min="2563" max="2563" width="5.7109375" style="279" customWidth="1"/>
    <col min="2564" max="2574" width="11" style="279" customWidth="1"/>
    <col min="2575" max="2575" width="36.140625" style="279" customWidth="1"/>
    <col min="2576" max="2585" width="8.7109375" style="279" customWidth="1"/>
    <col min="2586" max="2797" width="11" style="279" customWidth="1"/>
    <col min="2798" max="2813" width="11" style="279"/>
    <col min="2814" max="2814" width="30.7109375" style="279" customWidth="1"/>
    <col min="2815" max="2815" width="14.28515625" style="279" customWidth="1"/>
    <col min="2816" max="2817" width="16.7109375" style="279" customWidth="1"/>
    <col min="2818" max="2818" width="28.7109375" style="279" customWidth="1"/>
    <col min="2819" max="2819" width="5.7109375" style="279" customWidth="1"/>
    <col min="2820" max="2830" width="11" style="279" customWidth="1"/>
    <col min="2831" max="2831" width="36.140625" style="279" customWidth="1"/>
    <col min="2832" max="2841" width="8.7109375" style="279" customWidth="1"/>
    <col min="2842" max="3053" width="11" style="279" customWidth="1"/>
    <col min="3054" max="3069" width="11" style="279"/>
    <col min="3070" max="3070" width="30.7109375" style="279" customWidth="1"/>
    <col min="3071" max="3071" width="14.28515625" style="279" customWidth="1"/>
    <col min="3072" max="3073" width="16.7109375" style="279" customWidth="1"/>
    <col min="3074" max="3074" width="28.7109375" style="279" customWidth="1"/>
    <col min="3075" max="3075" width="5.7109375" style="279" customWidth="1"/>
    <col min="3076" max="3086" width="11" style="279" customWidth="1"/>
    <col min="3087" max="3087" width="36.140625" style="279" customWidth="1"/>
    <col min="3088" max="3097" width="8.7109375" style="279" customWidth="1"/>
    <col min="3098" max="3309" width="11" style="279" customWidth="1"/>
    <col min="3310" max="3325" width="11" style="279"/>
    <col min="3326" max="3326" width="30.7109375" style="279" customWidth="1"/>
    <col min="3327" max="3327" width="14.28515625" style="279" customWidth="1"/>
    <col min="3328" max="3329" width="16.7109375" style="279" customWidth="1"/>
    <col min="3330" max="3330" width="28.7109375" style="279" customWidth="1"/>
    <col min="3331" max="3331" width="5.7109375" style="279" customWidth="1"/>
    <col min="3332" max="3342" width="11" style="279" customWidth="1"/>
    <col min="3343" max="3343" width="36.140625" style="279" customWidth="1"/>
    <col min="3344" max="3353" width="8.7109375" style="279" customWidth="1"/>
    <col min="3354" max="3565" width="11" style="279" customWidth="1"/>
    <col min="3566" max="3581" width="11" style="279"/>
    <col min="3582" max="3582" width="30.7109375" style="279" customWidth="1"/>
    <col min="3583" max="3583" width="14.28515625" style="279" customWidth="1"/>
    <col min="3584" max="3585" width="16.7109375" style="279" customWidth="1"/>
    <col min="3586" max="3586" width="28.7109375" style="279" customWidth="1"/>
    <col min="3587" max="3587" width="5.7109375" style="279" customWidth="1"/>
    <col min="3588" max="3598" width="11" style="279" customWidth="1"/>
    <col min="3599" max="3599" width="36.140625" style="279" customWidth="1"/>
    <col min="3600" max="3609" width="8.7109375" style="279" customWidth="1"/>
    <col min="3610" max="3821" width="11" style="279" customWidth="1"/>
    <col min="3822" max="3837" width="11" style="279"/>
    <col min="3838" max="3838" width="30.7109375" style="279" customWidth="1"/>
    <col min="3839" max="3839" width="14.28515625" style="279" customWidth="1"/>
    <col min="3840" max="3841" width="16.7109375" style="279" customWidth="1"/>
    <col min="3842" max="3842" width="28.7109375" style="279" customWidth="1"/>
    <col min="3843" max="3843" width="5.7109375" style="279" customWidth="1"/>
    <col min="3844" max="3854" width="11" style="279" customWidth="1"/>
    <col min="3855" max="3855" width="36.140625" style="279" customWidth="1"/>
    <col min="3856" max="3865" width="8.7109375" style="279" customWidth="1"/>
    <col min="3866" max="4077" width="11" style="279" customWidth="1"/>
    <col min="4078" max="4093" width="11" style="279"/>
    <col min="4094" max="4094" width="30.7109375" style="279" customWidth="1"/>
    <col min="4095" max="4095" width="14.28515625" style="279" customWidth="1"/>
    <col min="4096" max="4097" width="16.7109375" style="279" customWidth="1"/>
    <col min="4098" max="4098" width="28.7109375" style="279" customWidth="1"/>
    <col min="4099" max="4099" width="5.7109375" style="279" customWidth="1"/>
    <col min="4100" max="4110" width="11" style="279" customWidth="1"/>
    <col min="4111" max="4111" width="36.140625" style="279" customWidth="1"/>
    <col min="4112" max="4121" width="8.7109375" style="279" customWidth="1"/>
    <col min="4122" max="4333" width="11" style="279" customWidth="1"/>
    <col min="4334" max="4349" width="11" style="279"/>
    <col min="4350" max="4350" width="30.7109375" style="279" customWidth="1"/>
    <col min="4351" max="4351" width="14.28515625" style="279" customWidth="1"/>
    <col min="4352" max="4353" width="16.7109375" style="279" customWidth="1"/>
    <col min="4354" max="4354" width="28.7109375" style="279" customWidth="1"/>
    <col min="4355" max="4355" width="5.7109375" style="279" customWidth="1"/>
    <col min="4356" max="4366" width="11" style="279" customWidth="1"/>
    <col min="4367" max="4367" width="36.140625" style="279" customWidth="1"/>
    <col min="4368" max="4377" width="8.7109375" style="279" customWidth="1"/>
    <col min="4378" max="4589" width="11" style="279" customWidth="1"/>
    <col min="4590" max="4605" width="11" style="279"/>
    <col min="4606" max="4606" width="30.7109375" style="279" customWidth="1"/>
    <col min="4607" max="4607" width="14.28515625" style="279" customWidth="1"/>
    <col min="4608" max="4609" width="16.7109375" style="279" customWidth="1"/>
    <col min="4610" max="4610" width="28.7109375" style="279" customWidth="1"/>
    <col min="4611" max="4611" width="5.7109375" style="279" customWidth="1"/>
    <col min="4612" max="4622" width="11" style="279" customWidth="1"/>
    <col min="4623" max="4623" width="36.140625" style="279" customWidth="1"/>
    <col min="4624" max="4633" width="8.7109375" style="279" customWidth="1"/>
    <col min="4634" max="4845" width="11" style="279" customWidth="1"/>
    <col min="4846" max="4861" width="11" style="279"/>
    <col min="4862" max="4862" width="30.7109375" style="279" customWidth="1"/>
    <col min="4863" max="4863" width="14.28515625" style="279" customWidth="1"/>
    <col min="4864" max="4865" width="16.7109375" style="279" customWidth="1"/>
    <col min="4866" max="4866" width="28.7109375" style="279" customWidth="1"/>
    <col min="4867" max="4867" width="5.7109375" style="279" customWidth="1"/>
    <col min="4868" max="4878" width="11" style="279" customWidth="1"/>
    <col min="4879" max="4879" width="36.140625" style="279" customWidth="1"/>
    <col min="4880" max="4889" width="8.7109375" style="279" customWidth="1"/>
    <col min="4890" max="5101" width="11" style="279" customWidth="1"/>
    <col min="5102" max="5117" width="11" style="279"/>
    <col min="5118" max="5118" width="30.7109375" style="279" customWidth="1"/>
    <col min="5119" max="5119" width="14.28515625" style="279" customWidth="1"/>
    <col min="5120" max="5121" width="16.7109375" style="279" customWidth="1"/>
    <col min="5122" max="5122" width="28.7109375" style="279" customWidth="1"/>
    <col min="5123" max="5123" width="5.7109375" style="279" customWidth="1"/>
    <col min="5124" max="5134" width="11" style="279" customWidth="1"/>
    <col min="5135" max="5135" width="36.140625" style="279" customWidth="1"/>
    <col min="5136" max="5145" width="8.7109375" style="279" customWidth="1"/>
    <col min="5146" max="5357" width="11" style="279" customWidth="1"/>
    <col min="5358" max="5373" width="11" style="279"/>
    <col min="5374" max="5374" width="30.7109375" style="279" customWidth="1"/>
    <col min="5375" max="5375" width="14.28515625" style="279" customWidth="1"/>
    <col min="5376" max="5377" width="16.7109375" style="279" customWidth="1"/>
    <col min="5378" max="5378" width="28.7109375" style="279" customWidth="1"/>
    <col min="5379" max="5379" width="5.7109375" style="279" customWidth="1"/>
    <col min="5380" max="5390" width="11" style="279" customWidth="1"/>
    <col min="5391" max="5391" width="36.140625" style="279" customWidth="1"/>
    <col min="5392" max="5401" width="8.7109375" style="279" customWidth="1"/>
    <col min="5402" max="5613" width="11" style="279" customWidth="1"/>
    <col min="5614" max="5629" width="11" style="279"/>
    <col min="5630" max="5630" width="30.7109375" style="279" customWidth="1"/>
    <col min="5631" max="5631" width="14.28515625" style="279" customWidth="1"/>
    <col min="5632" max="5633" width="16.7109375" style="279" customWidth="1"/>
    <col min="5634" max="5634" width="28.7109375" style="279" customWidth="1"/>
    <col min="5635" max="5635" width="5.7109375" style="279" customWidth="1"/>
    <col min="5636" max="5646" width="11" style="279" customWidth="1"/>
    <col min="5647" max="5647" width="36.140625" style="279" customWidth="1"/>
    <col min="5648" max="5657" width="8.7109375" style="279" customWidth="1"/>
    <col min="5658" max="5869" width="11" style="279" customWidth="1"/>
    <col min="5870" max="5885" width="11" style="279"/>
    <col min="5886" max="5886" width="30.7109375" style="279" customWidth="1"/>
    <col min="5887" max="5887" width="14.28515625" style="279" customWidth="1"/>
    <col min="5888" max="5889" width="16.7109375" style="279" customWidth="1"/>
    <col min="5890" max="5890" width="28.7109375" style="279" customWidth="1"/>
    <col min="5891" max="5891" width="5.7109375" style="279" customWidth="1"/>
    <col min="5892" max="5902" width="11" style="279" customWidth="1"/>
    <col min="5903" max="5903" width="36.140625" style="279" customWidth="1"/>
    <col min="5904" max="5913" width="8.7109375" style="279" customWidth="1"/>
    <col min="5914" max="6125" width="11" style="279" customWidth="1"/>
    <col min="6126" max="6141" width="11" style="279"/>
    <col min="6142" max="6142" width="30.7109375" style="279" customWidth="1"/>
    <col min="6143" max="6143" width="14.28515625" style="279" customWidth="1"/>
    <col min="6144" max="6145" width="16.7109375" style="279" customWidth="1"/>
    <col min="6146" max="6146" width="28.7109375" style="279" customWidth="1"/>
    <col min="6147" max="6147" width="5.7109375" style="279" customWidth="1"/>
    <col min="6148" max="6158" width="11" style="279" customWidth="1"/>
    <col min="6159" max="6159" width="36.140625" style="279" customWidth="1"/>
    <col min="6160" max="6169" width="8.7109375" style="279" customWidth="1"/>
    <col min="6170" max="6381" width="11" style="279" customWidth="1"/>
    <col min="6382" max="6397" width="11" style="279"/>
    <col min="6398" max="6398" width="30.7109375" style="279" customWidth="1"/>
    <col min="6399" max="6399" width="14.28515625" style="279" customWidth="1"/>
    <col min="6400" max="6401" width="16.7109375" style="279" customWidth="1"/>
    <col min="6402" max="6402" width="28.7109375" style="279" customWidth="1"/>
    <col min="6403" max="6403" width="5.7109375" style="279" customWidth="1"/>
    <col min="6404" max="6414" width="11" style="279" customWidth="1"/>
    <col min="6415" max="6415" width="36.140625" style="279" customWidth="1"/>
    <col min="6416" max="6425" width="8.7109375" style="279" customWidth="1"/>
    <col min="6426" max="6637" width="11" style="279" customWidth="1"/>
    <col min="6638" max="6653" width="11" style="279"/>
    <col min="6654" max="6654" width="30.7109375" style="279" customWidth="1"/>
    <col min="6655" max="6655" width="14.28515625" style="279" customWidth="1"/>
    <col min="6656" max="6657" width="16.7109375" style="279" customWidth="1"/>
    <col min="6658" max="6658" width="28.7109375" style="279" customWidth="1"/>
    <col min="6659" max="6659" width="5.7109375" style="279" customWidth="1"/>
    <col min="6660" max="6670" width="11" style="279" customWidth="1"/>
    <col min="6671" max="6671" width="36.140625" style="279" customWidth="1"/>
    <col min="6672" max="6681" width="8.7109375" style="279" customWidth="1"/>
    <col min="6682" max="6893" width="11" style="279" customWidth="1"/>
    <col min="6894" max="6909" width="11" style="279"/>
    <col min="6910" max="6910" width="30.7109375" style="279" customWidth="1"/>
    <col min="6911" max="6911" width="14.28515625" style="279" customWidth="1"/>
    <col min="6912" max="6913" width="16.7109375" style="279" customWidth="1"/>
    <col min="6914" max="6914" width="28.7109375" style="279" customWidth="1"/>
    <col min="6915" max="6915" width="5.7109375" style="279" customWidth="1"/>
    <col min="6916" max="6926" width="11" style="279" customWidth="1"/>
    <col min="6927" max="6927" width="36.140625" style="279" customWidth="1"/>
    <col min="6928" max="6937" width="8.7109375" style="279" customWidth="1"/>
    <col min="6938" max="7149" width="11" style="279" customWidth="1"/>
    <col min="7150" max="7165" width="11" style="279"/>
    <col min="7166" max="7166" width="30.7109375" style="279" customWidth="1"/>
    <col min="7167" max="7167" width="14.28515625" style="279" customWidth="1"/>
    <col min="7168" max="7169" width="16.7109375" style="279" customWidth="1"/>
    <col min="7170" max="7170" width="28.7109375" style="279" customWidth="1"/>
    <col min="7171" max="7171" width="5.7109375" style="279" customWidth="1"/>
    <col min="7172" max="7182" width="11" style="279" customWidth="1"/>
    <col min="7183" max="7183" width="36.140625" style="279" customWidth="1"/>
    <col min="7184" max="7193" width="8.7109375" style="279" customWidth="1"/>
    <col min="7194" max="7405" width="11" style="279" customWidth="1"/>
    <col min="7406" max="7421" width="11" style="279"/>
    <col min="7422" max="7422" width="30.7109375" style="279" customWidth="1"/>
    <col min="7423" max="7423" width="14.28515625" style="279" customWidth="1"/>
    <col min="7424" max="7425" width="16.7109375" style="279" customWidth="1"/>
    <col min="7426" max="7426" width="28.7109375" style="279" customWidth="1"/>
    <col min="7427" max="7427" width="5.7109375" style="279" customWidth="1"/>
    <col min="7428" max="7438" width="11" style="279" customWidth="1"/>
    <col min="7439" max="7439" width="36.140625" style="279" customWidth="1"/>
    <col min="7440" max="7449" width="8.7109375" style="279" customWidth="1"/>
    <col min="7450" max="7661" width="11" style="279" customWidth="1"/>
    <col min="7662" max="7677" width="11" style="279"/>
    <col min="7678" max="7678" width="30.7109375" style="279" customWidth="1"/>
    <col min="7679" max="7679" width="14.28515625" style="279" customWidth="1"/>
    <col min="7680" max="7681" width="16.7109375" style="279" customWidth="1"/>
    <col min="7682" max="7682" width="28.7109375" style="279" customWidth="1"/>
    <col min="7683" max="7683" width="5.7109375" style="279" customWidth="1"/>
    <col min="7684" max="7694" width="11" style="279" customWidth="1"/>
    <col min="7695" max="7695" width="36.140625" style="279" customWidth="1"/>
    <col min="7696" max="7705" width="8.7109375" style="279" customWidth="1"/>
    <col min="7706" max="7917" width="11" style="279" customWidth="1"/>
    <col min="7918" max="7933" width="11" style="279"/>
    <col min="7934" max="7934" width="30.7109375" style="279" customWidth="1"/>
    <col min="7935" max="7935" width="14.28515625" style="279" customWidth="1"/>
    <col min="7936" max="7937" width="16.7109375" style="279" customWidth="1"/>
    <col min="7938" max="7938" width="28.7109375" style="279" customWidth="1"/>
    <col min="7939" max="7939" width="5.7109375" style="279" customWidth="1"/>
    <col min="7940" max="7950" width="11" style="279" customWidth="1"/>
    <col min="7951" max="7951" width="36.140625" style="279" customWidth="1"/>
    <col min="7952" max="7961" width="8.7109375" style="279" customWidth="1"/>
    <col min="7962" max="8173" width="11" style="279" customWidth="1"/>
    <col min="8174" max="8189" width="11" style="279"/>
    <col min="8190" max="8190" width="30.7109375" style="279" customWidth="1"/>
    <col min="8191" max="8191" width="14.28515625" style="279" customWidth="1"/>
    <col min="8192" max="8193" width="16.7109375" style="279" customWidth="1"/>
    <col min="8194" max="8194" width="28.7109375" style="279" customWidth="1"/>
    <col min="8195" max="8195" width="5.7109375" style="279" customWidth="1"/>
    <col min="8196" max="8206" width="11" style="279" customWidth="1"/>
    <col min="8207" max="8207" width="36.140625" style="279" customWidth="1"/>
    <col min="8208" max="8217" width="8.7109375" style="279" customWidth="1"/>
    <col min="8218" max="8429" width="11" style="279" customWidth="1"/>
    <col min="8430" max="8445" width="11" style="279"/>
    <col min="8446" max="8446" width="30.7109375" style="279" customWidth="1"/>
    <col min="8447" max="8447" width="14.28515625" style="279" customWidth="1"/>
    <col min="8448" max="8449" width="16.7109375" style="279" customWidth="1"/>
    <col min="8450" max="8450" width="28.7109375" style="279" customWidth="1"/>
    <col min="8451" max="8451" width="5.7109375" style="279" customWidth="1"/>
    <col min="8452" max="8462" width="11" style="279" customWidth="1"/>
    <col min="8463" max="8463" width="36.140625" style="279" customWidth="1"/>
    <col min="8464" max="8473" width="8.7109375" style="279" customWidth="1"/>
    <col min="8474" max="8685" width="11" style="279" customWidth="1"/>
    <col min="8686" max="8701" width="11" style="279"/>
    <col min="8702" max="8702" width="30.7109375" style="279" customWidth="1"/>
    <col min="8703" max="8703" width="14.28515625" style="279" customWidth="1"/>
    <col min="8704" max="8705" width="16.7109375" style="279" customWidth="1"/>
    <col min="8706" max="8706" width="28.7109375" style="279" customWidth="1"/>
    <col min="8707" max="8707" width="5.7109375" style="279" customWidth="1"/>
    <col min="8708" max="8718" width="11" style="279" customWidth="1"/>
    <col min="8719" max="8719" width="36.140625" style="279" customWidth="1"/>
    <col min="8720" max="8729" width="8.7109375" style="279" customWidth="1"/>
    <col min="8730" max="8941" width="11" style="279" customWidth="1"/>
    <col min="8942" max="8957" width="11" style="279"/>
    <col min="8958" max="8958" width="30.7109375" style="279" customWidth="1"/>
    <col min="8959" max="8959" width="14.28515625" style="279" customWidth="1"/>
    <col min="8960" max="8961" width="16.7109375" style="279" customWidth="1"/>
    <col min="8962" max="8962" width="28.7109375" style="279" customWidth="1"/>
    <col min="8963" max="8963" width="5.7109375" style="279" customWidth="1"/>
    <col min="8964" max="8974" width="11" style="279" customWidth="1"/>
    <col min="8975" max="8975" width="36.140625" style="279" customWidth="1"/>
    <col min="8976" max="8985" width="8.7109375" style="279" customWidth="1"/>
    <col min="8986" max="9197" width="11" style="279" customWidth="1"/>
    <col min="9198" max="9213" width="11" style="279"/>
    <col min="9214" max="9214" width="30.7109375" style="279" customWidth="1"/>
    <col min="9215" max="9215" width="14.28515625" style="279" customWidth="1"/>
    <col min="9216" max="9217" width="16.7109375" style="279" customWidth="1"/>
    <col min="9218" max="9218" width="28.7109375" style="279" customWidth="1"/>
    <col min="9219" max="9219" width="5.7109375" style="279" customWidth="1"/>
    <col min="9220" max="9230" width="11" style="279" customWidth="1"/>
    <col min="9231" max="9231" width="36.140625" style="279" customWidth="1"/>
    <col min="9232" max="9241" width="8.7109375" style="279" customWidth="1"/>
    <col min="9242" max="9453" width="11" style="279" customWidth="1"/>
    <col min="9454" max="9469" width="11" style="279"/>
    <col min="9470" max="9470" width="30.7109375" style="279" customWidth="1"/>
    <col min="9471" max="9471" width="14.28515625" style="279" customWidth="1"/>
    <col min="9472" max="9473" width="16.7109375" style="279" customWidth="1"/>
    <col min="9474" max="9474" width="28.7109375" style="279" customWidth="1"/>
    <col min="9475" max="9475" width="5.7109375" style="279" customWidth="1"/>
    <col min="9476" max="9486" width="11" style="279" customWidth="1"/>
    <col min="9487" max="9487" width="36.140625" style="279" customWidth="1"/>
    <col min="9488" max="9497" width="8.7109375" style="279" customWidth="1"/>
    <col min="9498" max="9709" width="11" style="279" customWidth="1"/>
    <col min="9710" max="9725" width="11" style="279"/>
    <col min="9726" max="9726" width="30.7109375" style="279" customWidth="1"/>
    <col min="9727" max="9727" width="14.28515625" style="279" customWidth="1"/>
    <col min="9728" max="9729" width="16.7109375" style="279" customWidth="1"/>
    <col min="9730" max="9730" width="28.7109375" style="279" customWidth="1"/>
    <col min="9731" max="9731" width="5.7109375" style="279" customWidth="1"/>
    <col min="9732" max="9742" width="11" style="279" customWidth="1"/>
    <col min="9743" max="9743" width="36.140625" style="279" customWidth="1"/>
    <col min="9744" max="9753" width="8.7109375" style="279" customWidth="1"/>
    <col min="9754" max="9965" width="11" style="279" customWidth="1"/>
    <col min="9966" max="9981" width="11" style="279"/>
    <col min="9982" max="9982" width="30.7109375" style="279" customWidth="1"/>
    <col min="9983" max="9983" width="14.28515625" style="279" customWidth="1"/>
    <col min="9984" max="9985" width="16.7109375" style="279" customWidth="1"/>
    <col min="9986" max="9986" width="28.7109375" style="279" customWidth="1"/>
    <col min="9987" max="9987" width="5.7109375" style="279" customWidth="1"/>
    <col min="9988" max="9998" width="11" style="279" customWidth="1"/>
    <col min="9999" max="9999" width="36.140625" style="279" customWidth="1"/>
    <col min="10000" max="10009" width="8.7109375" style="279" customWidth="1"/>
    <col min="10010" max="10221" width="11" style="279" customWidth="1"/>
    <col min="10222" max="10237" width="11" style="279"/>
    <col min="10238" max="10238" width="30.7109375" style="279" customWidth="1"/>
    <col min="10239" max="10239" width="14.28515625" style="279" customWidth="1"/>
    <col min="10240" max="10241" width="16.7109375" style="279" customWidth="1"/>
    <col min="10242" max="10242" width="28.7109375" style="279" customWidth="1"/>
    <col min="10243" max="10243" width="5.7109375" style="279" customWidth="1"/>
    <col min="10244" max="10254" width="11" style="279" customWidth="1"/>
    <col min="10255" max="10255" width="36.140625" style="279" customWidth="1"/>
    <col min="10256" max="10265" width="8.7109375" style="279" customWidth="1"/>
    <col min="10266" max="10477" width="11" style="279" customWidth="1"/>
    <col min="10478" max="10493" width="11" style="279"/>
    <col min="10494" max="10494" width="30.7109375" style="279" customWidth="1"/>
    <col min="10495" max="10495" width="14.28515625" style="279" customWidth="1"/>
    <col min="10496" max="10497" width="16.7109375" style="279" customWidth="1"/>
    <col min="10498" max="10498" width="28.7109375" style="279" customWidth="1"/>
    <col min="10499" max="10499" width="5.7109375" style="279" customWidth="1"/>
    <col min="10500" max="10510" width="11" style="279" customWidth="1"/>
    <col min="10511" max="10511" width="36.140625" style="279" customWidth="1"/>
    <col min="10512" max="10521" width="8.7109375" style="279" customWidth="1"/>
    <col min="10522" max="10733" width="11" style="279" customWidth="1"/>
    <col min="10734" max="10749" width="11" style="279"/>
    <col min="10750" max="10750" width="30.7109375" style="279" customWidth="1"/>
    <col min="10751" max="10751" width="14.28515625" style="279" customWidth="1"/>
    <col min="10752" max="10753" width="16.7109375" style="279" customWidth="1"/>
    <col min="10754" max="10754" width="28.7109375" style="279" customWidth="1"/>
    <col min="10755" max="10755" width="5.7109375" style="279" customWidth="1"/>
    <col min="10756" max="10766" width="11" style="279" customWidth="1"/>
    <col min="10767" max="10767" width="36.140625" style="279" customWidth="1"/>
    <col min="10768" max="10777" width="8.7109375" style="279" customWidth="1"/>
    <col min="10778" max="10989" width="11" style="279" customWidth="1"/>
    <col min="10990" max="11005" width="11" style="279"/>
    <col min="11006" max="11006" width="30.7109375" style="279" customWidth="1"/>
    <col min="11007" max="11007" width="14.28515625" style="279" customWidth="1"/>
    <col min="11008" max="11009" width="16.7109375" style="279" customWidth="1"/>
    <col min="11010" max="11010" width="28.7109375" style="279" customWidth="1"/>
    <col min="11011" max="11011" width="5.7109375" style="279" customWidth="1"/>
    <col min="11012" max="11022" width="11" style="279" customWidth="1"/>
    <col min="11023" max="11023" width="36.140625" style="279" customWidth="1"/>
    <col min="11024" max="11033" width="8.7109375" style="279" customWidth="1"/>
    <col min="11034" max="11245" width="11" style="279" customWidth="1"/>
    <col min="11246" max="11261" width="11" style="279"/>
    <col min="11262" max="11262" width="30.7109375" style="279" customWidth="1"/>
    <col min="11263" max="11263" width="14.28515625" style="279" customWidth="1"/>
    <col min="11264" max="11265" width="16.7109375" style="279" customWidth="1"/>
    <col min="11266" max="11266" width="28.7109375" style="279" customWidth="1"/>
    <col min="11267" max="11267" width="5.7109375" style="279" customWidth="1"/>
    <col min="11268" max="11278" width="11" style="279" customWidth="1"/>
    <col min="11279" max="11279" width="36.140625" style="279" customWidth="1"/>
    <col min="11280" max="11289" width="8.7109375" style="279" customWidth="1"/>
    <col min="11290" max="11501" width="11" style="279" customWidth="1"/>
    <col min="11502" max="11517" width="11" style="279"/>
    <col min="11518" max="11518" width="30.7109375" style="279" customWidth="1"/>
    <col min="11519" max="11519" width="14.28515625" style="279" customWidth="1"/>
    <col min="11520" max="11521" width="16.7109375" style="279" customWidth="1"/>
    <col min="11522" max="11522" width="28.7109375" style="279" customWidth="1"/>
    <col min="11523" max="11523" width="5.7109375" style="279" customWidth="1"/>
    <col min="11524" max="11534" width="11" style="279" customWidth="1"/>
    <col min="11535" max="11535" width="36.140625" style="279" customWidth="1"/>
    <col min="11536" max="11545" width="8.7109375" style="279" customWidth="1"/>
    <col min="11546" max="11757" width="11" style="279" customWidth="1"/>
    <col min="11758" max="11773" width="11" style="279"/>
    <col min="11774" max="11774" width="30.7109375" style="279" customWidth="1"/>
    <col min="11775" max="11775" width="14.28515625" style="279" customWidth="1"/>
    <col min="11776" max="11777" width="16.7109375" style="279" customWidth="1"/>
    <col min="11778" max="11778" width="28.7109375" style="279" customWidth="1"/>
    <col min="11779" max="11779" width="5.7109375" style="279" customWidth="1"/>
    <col min="11780" max="11790" width="11" style="279" customWidth="1"/>
    <col min="11791" max="11791" width="36.140625" style="279" customWidth="1"/>
    <col min="11792" max="11801" width="8.7109375" style="279" customWidth="1"/>
    <col min="11802" max="12013" width="11" style="279" customWidth="1"/>
    <col min="12014" max="12029" width="11" style="279"/>
    <col min="12030" max="12030" width="30.7109375" style="279" customWidth="1"/>
    <col min="12031" max="12031" width="14.28515625" style="279" customWidth="1"/>
    <col min="12032" max="12033" width="16.7109375" style="279" customWidth="1"/>
    <col min="12034" max="12034" width="28.7109375" style="279" customWidth="1"/>
    <col min="12035" max="12035" width="5.7109375" style="279" customWidth="1"/>
    <col min="12036" max="12046" width="11" style="279" customWidth="1"/>
    <col min="12047" max="12047" width="36.140625" style="279" customWidth="1"/>
    <col min="12048" max="12057" width="8.7109375" style="279" customWidth="1"/>
    <col min="12058" max="12269" width="11" style="279" customWidth="1"/>
    <col min="12270" max="12285" width="11" style="279"/>
    <col min="12286" max="12286" width="30.7109375" style="279" customWidth="1"/>
    <col min="12287" max="12287" width="14.28515625" style="279" customWidth="1"/>
    <col min="12288" max="12289" width="16.7109375" style="279" customWidth="1"/>
    <col min="12290" max="12290" width="28.7109375" style="279" customWidth="1"/>
    <col min="12291" max="12291" width="5.7109375" style="279" customWidth="1"/>
    <col min="12292" max="12302" width="11" style="279" customWidth="1"/>
    <col min="12303" max="12303" width="36.140625" style="279" customWidth="1"/>
    <col min="12304" max="12313" width="8.7109375" style="279" customWidth="1"/>
    <col min="12314" max="12525" width="11" style="279" customWidth="1"/>
    <col min="12526" max="12541" width="11" style="279"/>
    <col min="12542" max="12542" width="30.7109375" style="279" customWidth="1"/>
    <col min="12543" max="12543" width="14.28515625" style="279" customWidth="1"/>
    <col min="12544" max="12545" width="16.7109375" style="279" customWidth="1"/>
    <col min="12546" max="12546" width="28.7109375" style="279" customWidth="1"/>
    <col min="12547" max="12547" width="5.7109375" style="279" customWidth="1"/>
    <col min="12548" max="12558" width="11" style="279" customWidth="1"/>
    <col min="12559" max="12559" width="36.140625" style="279" customWidth="1"/>
    <col min="12560" max="12569" width="8.7109375" style="279" customWidth="1"/>
    <col min="12570" max="12781" width="11" style="279" customWidth="1"/>
    <col min="12782" max="12797" width="11" style="279"/>
    <col min="12798" max="12798" width="30.7109375" style="279" customWidth="1"/>
    <col min="12799" max="12799" width="14.28515625" style="279" customWidth="1"/>
    <col min="12800" max="12801" width="16.7109375" style="279" customWidth="1"/>
    <col min="12802" max="12802" width="28.7109375" style="279" customWidth="1"/>
    <col min="12803" max="12803" width="5.7109375" style="279" customWidth="1"/>
    <col min="12804" max="12814" width="11" style="279" customWidth="1"/>
    <col min="12815" max="12815" width="36.140625" style="279" customWidth="1"/>
    <col min="12816" max="12825" width="8.7109375" style="279" customWidth="1"/>
    <col min="12826" max="13037" width="11" style="279" customWidth="1"/>
    <col min="13038" max="13053" width="11" style="279"/>
    <col min="13054" max="13054" width="30.7109375" style="279" customWidth="1"/>
    <col min="13055" max="13055" width="14.28515625" style="279" customWidth="1"/>
    <col min="13056" max="13057" width="16.7109375" style="279" customWidth="1"/>
    <col min="13058" max="13058" width="28.7109375" style="279" customWidth="1"/>
    <col min="13059" max="13059" width="5.7109375" style="279" customWidth="1"/>
    <col min="13060" max="13070" width="11" style="279" customWidth="1"/>
    <col min="13071" max="13071" width="36.140625" style="279" customWidth="1"/>
    <col min="13072" max="13081" width="8.7109375" style="279" customWidth="1"/>
    <col min="13082" max="13293" width="11" style="279" customWidth="1"/>
    <col min="13294" max="13309" width="11" style="279"/>
    <col min="13310" max="13310" width="30.7109375" style="279" customWidth="1"/>
    <col min="13311" max="13311" width="14.28515625" style="279" customWidth="1"/>
    <col min="13312" max="13313" width="16.7109375" style="279" customWidth="1"/>
    <col min="13314" max="13314" width="28.7109375" style="279" customWidth="1"/>
    <col min="13315" max="13315" width="5.7109375" style="279" customWidth="1"/>
    <col min="13316" max="13326" width="11" style="279" customWidth="1"/>
    <col min="13327" max="13327" width="36.140625" style="279" customWidth="1"/>
    <col min="13328" max="13337" width="8.7109375" style="279" customWidth="1"/>
    <col min="13338" max="13549" width="11" style="279" customWidth="1"/>
    <col min="13550" max="13565" width="11" style="279"/>
    <col min="13566" max="13566" width="30.7109375" style="279" customWidth="1"/>
    <col min="13567" max="13567" width="14.28515625" style="279" customWidth="1"/>
    <col min="13568" max="13569" width="16.7109375" style="279" customWidth="1"/>
    <col min="13570" max="13570" width="28.7109375" style="279" customWidth="1"/>
    <col min="13571" max="13571" width="5.7109375" style="279" customWidth="1"/>
    <col min="13572" max="13582" width="11" style="279" customWidth="1"/>
    <col min="13583" max="13583" width="36.140625" style="279" customWidth="1"/>
    <col min="13584" max="13593" width="8.7109375" style="279" customWidth="1"/>
    <col min="13594" max="13805" width="11" style="279" customWidth="1"/>
    <col min="13806" max="13821" width="11" style="279"/>
    <col min="13822" max="13822" width="30.7109375" style="279" customWidth="1"/>
    <col min="13823" max="13823" width="14.28515625" style="279" customWidth="1"/>
    <col min="13824" max="13825" width="16.7109375" style="279" customWidth="1"/>
    <col min="13826" max="13826" width="28.7109375" style="279" customWidth="1"/>
    <col min="13827" max="13827" width="5.7109375" style="279" customWidth="1"/>
    <col min="13828" max="13838" width="11" style="279" customWidth="1"/>
    <col min="13839" max="13839" width="36.140625" style="279" customWidth="1"/>
    <col min="13840" max="13849" width="8.7109375" style="279" customWidth="1"/>
    <col min="13850" max="14061" width="11" style="279" customWidth="1"/>
    <col min="14062" max="14077" width="11" style="279"/>
    <col min="14078" max="14078" width="30.7109375" style="279" customWidth="1"/>
    <col min="14079" max="14079" width="14.28515625" style="279" customWidth="1"/>
    <col min="14080" max="14081" width="16.7109375" style="279" customWidth="1"/>
    <col min="14082" max="14082" width="28.7109375" style="279" customWidth="1"/>
    <col min="14083" max="14083" width="5.7109375" style="279" customWidth="1"/>
    <col min="14084" max="14094" width="11" style="279" customWidth="1"/>
    <col min="14095" max="14095" width="36.140625" style="279" customWidth="1"/>
    <col min="14096" max="14105" width="8.7109375" style="279" customWidth="1"/>
    <col min="14106" max="14317" width="11" style="279" customWidth="1"/>
    <col min="14318" max="14333" width="11" style="279"/>
    <col min="14334" max="14334" width="30.7109375" style="279" customWidth="1"/>
    <col min="14335" max="14335" width="14.28515625" style="279" customWidth="1"/>
    <col min="14336" max="14337" width="16.7109375" style="279" customWidth="1"/>
    <col min="14338" max="14338" width="28.7109375" style="279" customWidth="1"/>
    <col min="14339" max="14339" width="5.7109375" style="279" customWidth="1"/>
    <col min="14340" max="14350" width="11" style="279" customWidth="1"/>
    <col min="14351" max="14351" width="36.140625" style="279" customWidth="1"/>
    <col min="14352" max="14361" width="8.7109375" style="279" customWidth="1"/>
    <col min="14362" max="14573" width="11" style="279" customWidth="1"/>
    <col min="14574" max="14589" width="11" style="279"/>
    <col min="14590" max="14590" width="30.7109375" style="279" customWidth="1"/>
    <col min="14591" max="14591" width="14.28515625" style="279" customWidth="1"/>
    <col min="14592" max="14593" width="16.7109375" style="279" customWidth="1"/>
    <col min="14594" max="14594" width="28.7109375" style="279" customWidth="1"/>
    <col min="14595" max="14595" width="5.7109375" style="279" customWidth="1"/>
    <col min="14596" max="14606" width="11" style="279" customWidth="1"/>
    <col min="14607" max="14607" width="36.140625" style="279" customWidth="1"/>
    <col min="14608" max="14617" width="8.7109375" style="279" customWidth="1"/>
    <col min="14618" max="14829" width="11" style="279" customWidth="1"/>
    <col min="14830" max="14845" width="11" style="279"/>
    <col min="14846" max="14846" width="30.7109375" style="279" customWidth="1"/>
    <col min="14847" max="14847" width="14.28515625" style="279" customWidth="1"/>
    <col min="14848" max="14849" width="16.7109375" style="279" customWidth="1"/>
    <col min="14850" max="14850" width="28.7109375" style="279" customWidth="1"/>
    <col min="14851" max="14851" width="5.7109375" style="279" customWidth="1"/>
    <col min="14852" max="14862" width="11" style="279" customWidth="1"/>
    <col min="14863" max="14863" width="36.140625" style="279" customWidth="1"/>
    <col min="14864" max="14873" width="8.7109375" style="279" customWidth="1"/>
    <col min="14874" max="15085" width="11" style="279" customWidth="1"/>
    <col min="15086" max="15101" width="11" style="279"/>
    <col min="15102" max="15102" width="30.7109375" style="279" customWidth="1"/>
    <col min="15103" max="15103" width="14.28515625" style="279" customWidth="1"/>
    <col min="15104" max="15105" width="16.7109375" style="279" customWidth="1"/>
    <col min="15106" max="15106" width="28.7109375" style="279" customWidth="1"/>
    <col min="15107" max="15107" width="5.7109375" style="279" customWidth="1"/>
    <col min="15108" max="15118" width="11" style="279" customWidth="1"/>
    <col min="15119" max="15119" width="36.140625" style="279" customWidth="1"/>
    <col min="15120" max="15129" width="8.7109375" style="279" customWidth="1"/>
    <col min="15130" max="15341" width="11" style="279" customWidth="1"/>
    <col min="15342" max="15357" width="11" style="279"/>
    <col min="15358" max="15358" width="30.7109375" style="279" customWidth="1"/>
    <col min="15359" max="15359" width="14.28515625" style="279" customWidth="1"/>
    <col min="15360" max="15361" width="16.7109375" style="279" customWidth="1"/>
    <col min="15362" max="15362" width="28.7109375" style="279" customWidth="1"/>
    <col min="15363" max="15363" width="5.7109375" style="279" customWidth="1"/>
    <col min="15364" max="15374" width="11" style="279" customWidth="1"/>
    <col min="15375" max="15375" width="36.140625" style="279" customWidth="1"/>
    <col min="15376" max="15385" width="8.7109375" style="279" customWidth="1"/>
    <col min="15386" max="15597" width="11" style="279" customWidth="1"/>
    <col min="15598" max="15613" width="11" style="279"/>
    <col min="15614" max="15614" width="30.7109375" style="279" customWidth="1"/>
    <col min="15615" max="15615" width="14.28515625" style="279" customWidth="1"/>
    <col min="15616" max="15617" width="16.7109375" style="279" customWidth="1"/>
    <col min="15618" max="15618" width="28.7109375" style="279" customWidth="1"/>
    <col min="15619" max="15619" width="5.7109375" style="279" customWidth="1"/>
    <col min="15620" max="15630" width="11" style="279" customWidth="1"/>
    <col min="15631" max="15631" width="36.140625" style="279" customWidth="1"/>
    <col min="15632" max="15641" width="8.7109375" style="279" customWidth="1"/>
    <col min="15642" max="15853" width="11" style="279" customWidth="1"/>
    <col min="15854" max="15869" width="11" style="279"/>
    <col min="15870" max="15870" width="30.7109375" style="279" customWidth="1"/>
    <col min="15871" max="15871" width="14.28515625" style="279" customWidth="1"/>
    <col min="15872" max="15873" width="16.7109375" style="279" customWidth="1"/>
    <col min="15874" max="15874" width="28.7109375" style="279" customWidth="1"/>
    <col min="15875" max="15875" width="5.7109375" style="279" customWidth="1"/>
    <col min="15876" max="15886" width="11" style="279" customWidth="1"/>
    <col min="15887" max="15887" width="36.140625" style="279" customWidth="1"/>
    <col min="15888" max="15897" width="8.7109375" style="279" customWidth="1"/>
    <col min="15898" max="16109" width="11" style="279" customWidth="1"/>
    <col min="16110" max="16125" width="11" style="279"/>
    <col min="16126" max="16126" width="30.7109375" style="279" customWidth="1"/>
    <col min="16127" max="16127" width="14.28515625" style="279" customWidth="1"/>
    <col min="16128" max="16129" width="16.7109375" style="279" customWidth="1"/>
    <col min="16130" max="16130" width="28.7109375" style="279" customWidth="1"/>
    <col min="16131" max="16131" width="5.7109375" style="279" customWidth="1"/>
    <col min="16132" max="16142" width="11" style="279" customWidth="1"/>
    <col min="16143" max="16143" width="36.140625" style="279" customWidth="1"/>
    <col min="16144" max="16153" width="8.7109375" style="279" customWidth="1"/>
    <col min="16154" max="16365" width="11" style="279" customWidth="1"/>
    <col min="16366" max="16384" width="11" style="279"/>
  </cols>
  <sheetData>
    <row r="1" spans="1:6" ht="24.75" customHeight="1">
      <c r="A1" s="1" t="s">
        <v>0</v>
      </c>
      <c r="C1" s="279"/>
      <c r="D1" s="366" t="s">
        <v>1</v>
      </c>
    </row>
    <row r="2" spans="1:6" ht="18.95" customHeight="1">
      <c r="C2" s="279" t="s">
        <v>208</v>
      </c>
    </row>
    <row r="3" spans="1:6" s="367" customFormat="1" ht="18.95" customHeight="1">
      <c r="A3" s="281" t="s">
        <v>371</v>
      </c>
      <c r="B3" s="331"/>
      <c r="D3" s="368" t="s">
        <v>372</v>
      </c>
      <c r="E3" s="331"/>
      <c r="F3" s="369"/>
    </row>
    <row r="4" spans="1:6" ht="18.95" customHeight="1">
      <c r="A4" s="281" t="s">
        <v>373</v>
      </c>
      <c r="B4" s="370"/>
      <c r="C4" s="367"/>
      <c r="D4" s="371" t="s">
        <v>374</v>
      </c>
    </row>
    <row r="5" spans="1:6" ht="18.95" customHeight="1">
      <c r="A5" s="281"/>
      <c r="B5" s="370"/>
      <c r="C5" s="370"/>
    </row>
    <row r="6" spans="1:6" ht="16.5" customHeight="1">
      <c r="A6" s="888" t="s">
        <v>867</v>
      </c>
      <c r="B6" s="1072" t="s">
        <v>375</v>
      </c>
      <c r="C6" s="1072"/>
      <c r="D6" s="912" t="s">
        <v>868</v>
      </c>
    </row>
    <row r="7" spans="1:6" ht="13.5" customHeight="1">
      <c r="A7" s="334"/>
      <c r="B7" s="1073" t="s">
        <v>376</v>
      </c>
      <c r="C7" s="1073"/>
      <c r="D7" s="130"/>
    </row>
    <row r="8" spans="1:6" ht="13.5" customHeight="1">
      <c r="A8" s="276"/>
      <c r="B8" s="372"/>
      <c r="C8" s="15"/>
      <c r="D8" s="16"/>
    </row>
    <row r="9" spans="1:6" ht="14.1" customHeight="1">
      <c r="A9" s="179" t="s">
        <v>18</v>
      </c>
      <c r="B9" s="336">
        <f>SUM(B10:B16)</f>
        <v>3079</v>
      </c>
      <c r="C9" s="337"/>
      <c r="D9" s="291" t="s">
        <v>19</v>
      </c>
      <c r="E9" s="374"/>
      <c r="F9" s="373"/>
    </row>
    <row r="10" spans="1:6" ht="14.1" customHeight="1">
      <c r="A10" s="181" t="s">
        <v>345</v>
      </c>
      <c r="B10" s="861">
        <v>412</v>
      </c>
      <c r="C10" s="337"/>
      <c r="D10" s="293" t="s">
        <v>21</v>
      </c>
      <c r="E10" s="374"/>
      <c r="F10" s="373"/>
    </row>
    <row r="11" spans="1:6" ht="14.1" customHeight="1">
      <c r="A11" s="181" t="s">
        <v>22</v>
      </c>
      <c r="B11" s="861">
        <v>186</v>
      </c>
      <c r="C11" s="337"/>
      <c r="D11" s="293" t="s">
        <v>23</v>
      </c>
      <c r="E11" s="374"/>
      <c r="F11" s="373"/>
    </row>
    <row r="12" spans="1:6" ht="14.1" customHeight="1">
      <c r="A12" s="184" t="s">
        <v>26</v>
      </c>
      <c r="B12" s="861">
        <v>267</v>
      </c>
      <c r="C12" s="337"/>
      <c r="D12" s="293" t="s">
        <v>27</v>
      </c>
      <c r="E12" s="374"/>
      <c r="F12" s="373"/>
    </row>
    <row r="13" spans="1:6" ht="14.1" customHeight="1">
      <c r="A13" s="184" t="s">
        <v>346</v>
      </c>
      <c r="B13" s="861">
        <v>81</v>
      </c>
      <c r="C13" s="375"/>
      <c r="D13" s="293" t="s">
        <v>35</v>
      </c>
      <c r="E13" s="374"/>
      <c r="F13" s="373"/>
    </row>
    <row r="14" spans="1:6" ht="14.1" customHeight="1">
      <c r="A14" s="184" t="s">
        <v>28</v>
      </c>
      <c r="B14" s="861">
        <v>113</v>
      </c>
      <c r="C14" s="337"/>
      <c r="D14" s="293" t="s">
        <v>29</v>
      </c>
      <c r="E14" s="374"/>
      <c r="F14" s="373"/>
    </row>
    <row r="15" spans="1:6" ht="14.1" customHeight="1">
      <c r="A15" s="184" t="s">
        <v>347</v>
      </c>
      <c r="B15" s="861">
        <v>1509</v>
      </c>
      <c r="C15" s="337"/>
      <c r="D15" s="293" t="s">
        <v>31</v>
      </c>
      <c r="E15" s="374"/>
      <c r="F15" s="373"/>
    </row>
    <row r="16" spans="1:6" ht="14.1" customHeight="1">
      <c r="A16" s="184" t="s">
        <v>348</v>
      </c>
      <c r="B16" s="861">
        <v>511</v>
      </c>
      <c r="C16" s="337"/>
      <c r="D16" s="293" t="s">
        <v>33</v>
      </c>
      <c r="E16" s="374"/>
      <c r="F16" s="373"/>
    </row>
    <row r="17" spans="1:6" ht="14.1" customHeight="1">
      <c r="A17" s="185" t="s">
        <v>36</v>
      </c>
      <c r="B17" s="336">
        <f>SUM(B18:B25)</f>
        <v>2720</v>
      </c>
      <c r="C17" s="337"/>
      <c r="D17" s="296" t="s">
        <v>37</v>
      </c>
      <c r="E17" s="374"/>
      <c r="F17" s="373"/>
    </row>
    <row r="18" spans="1:6" ht="14.1" customHeight="1">
      <c r="A18" s="181" t="s">
        <v>38</v>
      </c>
      <c r="B18" s="861">
        <v>249</v>
      </c>
      <c r="C18" s="337"/>
      <c r="D18" s="297" t="s">
        <v>39</v>
      </c>
      <c r="E18" s="374"/>
      <c r="F18" s="373"/>
    </row>
    <row r="19" spans="1:6" ht="14.1" customHeight="1">
      <c r="A19" s="300" t="s">
        <v>40</v>
      </c>
      <c r="B19" s="861">
        <v>221</v>
      </c>
      <c r="C19" s="337"/>
      <c r="D19" s="297" t="s">
        <v>377</v>
      </c>
      <c r="E19" s="374"/>
      <c r="F19" s="373"/>
    </row>
    <row r="20" spans="1:6" ht="14.1" customHeight="1">
      <c r="A20" s="181" t="s">
        <v>42</v>
      </c>
      <c r="B20" s="861">
        <v>270</v>
      </c>
      <c r="C20" s="337"/>
      <c r="D20" s="297" t="s">
        <v>43</v>
      </c>
      <c r="E20" s="374"/>
      <c r="F20" s="373"/>
    </row>
    <row r="21" spans="1:6" ht="14.1" customHeight="1">
      <c r="A21" s="181" t="s">
        <v>44</v>
      </c>
      <c r="B21" s="861">
        <v>58</v>
      </c>
      <c r="C21" s="337"/>
      <c r="D21" s="293" t="s">
        <v>45</v>
      </c>
      <c r="E21" s="374"/>
      <c r="F21" s="373"/>
    </row>
    <row r="22" spans="1:6" ht="14.1" customHeight="1">
      <c r="A22" s="181" t="s">
        <v>46</v>
      </c>
      <c r="B22" s="861">
        <v>100</v>
      </c>
      <c r="C22" s="375"/>
      <c r="D22" s="297" t="s">
        <v>47</v>
      </c>
      <c r="E22" s="374"/>
      <c r="F22" s="373"/>
    </row>
    <row r="23" spans="1:6" ht="14.1" customHeight="1">
      <c r="A23" s="181" t="s">
        <v>48</v>
      </c>
      <c r="B23" s="861">
        <v>536</v>
      </c>
      <c r="C23" s="337"/>
      <c r="D23" s="297" t="s">
        <v>49</v>
      </c>
      <c r="E23" s="374"/>
      <c r="F23" s="373"/>
    </row>
    <row r="24" spans="1:6" ht="14.1" customHeight="1">
      <c r="A24" s="181" t="s">
        <v>50</v>
      </c>
      <c r="B24" s="861">
        <v>1185</v>
      </c>
      <c r="C24" s="337"/>
      <c r="D24" s="297" t="s">
        <v>51</v>
      </c>
      <c r="E24" s="374"/>
      <c r="F24" s="373"/>
    </row>
    <row r="25" spans="1:6" ht="14.1" customHeight="1">
      <c r="A25" s="181" t="s">
        <v>52</v>
      </c>
      <c r="B25" s="861">
        <v>101</v>
      </c>
      <c r="C25" s="375"/>
      <c r="D25" s="297" t="s">
        <v>53</v>
      </c>
      <c r="E25" s="374"/>
      <c r="F25" s="373"/>
    </row>
    <row r="26" spans="1:6" ht="14.1" customHeight="1">
      <c r="A26" s="179" t="s">
        <v>378</v>
      </c>
      <c r="B26" s="336">
        <f>SUM(B27:B34)</f>
        <v>3166</v>
      </c>
      <c r="C26" s="337"/>
      <c r="D26" s="291" t="s">
        <v>55</v>
      </c>
      <c r="E26" s="374"/>
      <c r="F26" s="373"/>
    </row>
    <row r="27" spans="1:6" ht="14.1" customHeight="1">
      <c r="A27" s="188" t="s">
        <v>349</v>
      </c>
      <c r="B27" s="861">
        <v>166</v>
      </c>
      <c r="C27" s="337"/>
      <c r="D27" s="293" t="s">
        <v>59</v>
      </c>
      <c r="E27" s="374"/>
      <c r="F27" s="373"/>
    </row>
    <row r="28" spans="1:6" ht="14.1" customHeight="1">
      <c r="A28" s="189" t="s">
        <v>350</v>
      </c>
      <c r="B28" s="861">
        <v>45</v>
      </c>
      <c r="C28" s="337"/>
      <c r="D28" s="293" t="s">
        <v>61</v>
      </c>
      <c r="E28" s="374"/>
      <c r="F28" s="373"/>
    </row>
    <row r="29" spans="1:6" ht="14.1" customHeight="1">
      <c r="A29" s="188" t="s">
        <v>351</v>
      </c>
      <c r="B29" s="861">
        <v>1522</v>
      </c>
      <c r="C29" s="375"/>
      <c r="D29" s="293" t="s">
        <v>63</v>
      </c>
      <c r="E29" s="374"/>
      <c r="F29" s="373"/>
    </row>
    <row r="30" spans="1:6" ht="14.1" customHeight="1">
      <c r="A30" s="181" t="s">
        <v>352</v>
      </c>
      <c r="B30" s="861">
        <v>159</v>
      </c>
      <c r="C30" s="337"/>
      <c r="D30" s="293" t="s">
        <v>797</v>
      </c>
      <c r="E30" s="374"/>
      <c r="F30" s="373"/>
    </row>
    <row r="31" spans="1:6" ht="14.1" customHeight="1">
      <c r="A31" s="189" t="s">
        <v>56</v>
      </c>
      <c r="B31" s="861">
        <v>740</v>
      </c>
      <c r="C31" s="337"/>
      <c r="D31" s="293" t="s">
        <v>57</v>
      </c>
      <c r="E31" s="374"/>
      <c r="F31" s="373"/>
    </row>
    <row r="32" spans="1:6" ht="14.1" customHeight="1">
      <c r="A32" s="181" t="s">
        <v>65</v>
      </c>
      <c r="B32" s="861">
        <v>99</v>
      </c>
      <c r="C32" s="337"/>
      <c r="D32" s="293" t="s">
        <v>66</v>
      </c>
      <c r="E32" s="374"/>
      <c r="F32" s="373"/>
    </row>
    <row r="33" spans="1:6" ht="14.1" customHeight="1">
      <c r="A33" s="181" t="s">
        <v>67</v>
      </c>
      <c r="B33" s="861">
        <v>115</v>
      </c>
      <c r="C33" s="337"/>
      <c r="D33" s="293" t="s">
        <v>68</v>
      </c>
      <c r="E33" s="374"/>
      <c r="F33" s="373"/>
    </row>
    <row r="34" spans="1:6" ht="14.1" customHeight="1">
      <c r="A34" s="300" t="s">
        <v>69</v>
      </c>
      <c r="B34" s="861">
        <v>320</v>
      </c>
      <c r="C34" s="337"/>
      <c r="D34" s="293" t="s">
        <v>70</v>
      </c>
      <c r="E34" s="374"/>
      <c r="F34" s="373"/>
    </row>
    <row r="35" spans="1:6" ht="14.1" customHeight="1">
      <c r="A35" s="190" t="s">
        <v>73</v>
      </c>
      <c r="B35" s="336">
        <f>SUM(B36:B42)</f>
        <v>4867</v>
      </c>
      <c r="C35" s="337"/>
      <c r="D35" s="291" t="s">
        <v>74</v>
      </c>
      <c r="E35" s="374"/>
      <c r="F35" s="373"/>
    </row>
    <row r="36" spans="1:6" ht="14.1" customHeight="1">
      <c r="A36" s="188" t="s">
        <v>75</v>
      </c>
      <c r="B36" s="861">
        <v>968</v>
      </c>
      <c r="C36" s="375"/>
      <c r="D36" s="297" t="s">
        <v>76</v>
      </c>
      <c r="E36" s="374"/>
      <c r="F36" s="373"/>
    </row>
    <row r="37" spans="1:6" ht="14.1" customHeight="1">
      <c r="A37" s="188" t="s">
        <v>77</v>
      </c>
      <c r="B37" s="861">
        <v>281</v>
      </c>
      <c r="C37" s="337"/>
      <c r="D37" s="293" t="s">
        <v>78</v>
      </c>
      <c r="E37" s="374"/>
      <c r="F37" s="373"/>
    </row>
    <row r="38" spans="1:6" ht="14.1" customHeight="1">
      <c r="A38" s="188" t="s">
        <v>79</v>
      </c>
      <c r="B38" s="861">
        <v>2457</v>
      </c>
      <c r="C38" s="337"/>
      <c r="D38" s="293" t="s">
        <v>80</v>
      </c>
      <c r="E38" s="374"/>
      <c r="F38" s="373"/>
    </row>
    <row r="39" spans="1:6" ht="14.1" customHeight="1">
      <c r="A39" s="188" t="s">
        <v>81</v>
      </c>
      <c r="B39" s="861">
        <v>606</v>
      </c>
      <c r="C39" s="337"/>
      <c r="D39" s="293" t="s">
        <v>82</v>
      </c>
      <c r="E39" s="374"/>
      <c r="F39" s="373"/>
    </row>
    <row r="40" spans="1:6" ht="14.1" customHeight="1">
      <c r="A40" s="188" t="s">
        <v>83</v>
      </c>
      <c r="B40" s="861">
        <v>255</v>
      </c>
      <c r="C40" s="337"/>
      <c r="D40" s="297" t="s">
        <v>84</v>
      </c>
      <c r="E40" s="374"/>
      <c r="F40" s="373"/>
    </row>
    <row r="41" spans="1:6" ht="14.1" customHeight="1">
      <c r="A41" s="188" t="s">
        <v>85</v>
      </c>
      <c r="B41" s="861">
        <v>50</v>
      </c>
      <c r="C41" s="337"/>
      <c r="D41" s="297" t="s">
        <v>86</v>
      </c>
      <c r="E41" s="374"/>
      <c r="F41" s="373"/>
    </row>
    <row r="42" spans="1:6" ht="14.1" customHeight="1">
      <c r="A42" s="188" t="s">
        <v>87</v>
      </c>
      <c r="B42" s="861">
        <v>250</v>
      </c>
      <c r="C42" s="337"/>
      <c r="D42" s="293" t="s">
        <v>88</v>
      </c>
      <c r="E42" s="374"/>
      <c r="F42" s="373"/>
    </row>
    <row r="43" spans="1:6" ht="14.1" customHeight="1">
      <c r="A43" s="191" t="s">
        <v>89</v>
      </c>
      <c r="B43" s="336">
        <f>SUM(B44:B48)</f>
        <v>1773</v>
      </c>
      <c r="C43" s="337"/>
      <c r="D43" s="291" t="s">
        <v>90</v>
      </c>
      <c r="E43" s="374"/>
      <c r="F43" s="373"/>
    </row>
    <row r="44" spans="1:6" ht="14.1" customHeight="1">
      <c r="A44" s="192" t="s">
        <v>91</v>
      </c>
      <c r="B44" s="861">
        <v>175</v>
      </c>
      <c r="C44" s="375"/>
      <c r="D44" s="293" t="s">
        <v>92</v>
      </c>
      <c r="E44" s="374"/>
      <c r="F44" s="373"/>
    </row>
    <row r="45" spans="1:6" ht="14.1" customHeight="1">
      <c r="A45" s="188" t="s">
        <v>93</v>
      </c>
      <c r="B45" s="861">
        <v>667</v>
      </c>
      <c r="C45" s="337"/>
      <c r="D45" s="293" t="s">
        <v>94</v>
      </c>
      <c r="E45" s="374"/>
      <c r="F45" s="373"/>
    </row>
    <row r="46" spans="1:6" ht="14.1" customHeight="1">
      <c r="A46" s="188" t="s">
        <v>95</v>
      </c>
      <c r="B46" s="861">
        <v>120</v>
      </c>
      <c r="C46" s="337"/>
      <c r="D46" s="293" t="s">
        <v>96</v>
      </c>
      <c r="E46" s="374"/>
      <c r="F46" s="373"/>
    </row>
    <row r="47" spans="1:6" ht="14.1" customHeight="1">
      <c r="A47" s="188" t="s">
        <v>97</v>
      </c>
      <c r="B47" s="861">
        <v>279</v>
      </c>
      <c r="C47" s="337"/>
      <c r="D47" s="293" t="s">
        <v>98</v>
      </c>
      <c r="E47" s="374"/>
      <c r="F47" s="373"/>
    </row>
    <row r="48" spans="1:6" ht="14.1" customHeight="1">
      <c r="A48" s="188" t="s">
        <v>99</v>
      </c>
      <c r="B48" s="861">
        <v>532</v>
      </c>
      <c r="C48" s="337"/>
      <c r="D48" s="297" t="s">
        <v>100</v>
      </c>
      <c r="E48" s="374"/>
      <c r="F48" s="373"/>
    </row>
    <row r="49" spans="1:6" ht="14.1" customHeight="1">
      <c r="A49" s="30"/>
      <c r="B49" s="217"/>
      <c r="C49" s="217"/>
      <c r="D49" s="62"/>
      <c r="E49" s="374"/>
      <c r="F49" s="373"/>
    </row>
    <row r="50" spans="1:6" ht="14.1" customHeight="1">
      <c r="A50" s="10"/>
      <c r="B50" s="217"/>
      <c r="C50" s="217"/>
      <c r="D50" s="345"/>
      <c r="E50" s="374"/>
      <c r="F50" s="373"/>
    </row>
    <row r="51" spans="1:6" ht="14.1" customHeight="1">
      <c r="A51" s="10"/>
      <c r="B51" s="217"/>
      <c r="C51" s="217"/>
      <c r="D51" s="345"/>
      <c r="E51" s="374"/>
      <c r="F51" s="373"/>
    </row>
    <row r="52" spans="1:6" ht="14.1" customHeight="1">
      <c r="A52" s="10"/>
      <c r="B52" s="217"/>
      <c r="C52" s="217"/>
      <c r="D52" s="345"/>
      <c r="E52" s="374"/>
      <c r="F52" s="373"/>
    </row>
    <row r="53" spans="1:6" ht="14.1" customHeight="1">
      <c r="A53" s="10"/>
      <c r="B53" s="217"/>
      <c r="C53" s="217"/>
      <c r="D53" s="345"/>
      <c r="E53" s="374"/>
      <c r="F53" s="373"/>
    </row>
    <row r="54" spans="1:6" ht="14.1" customHeight="1">
      <c r="A54" s="30"/>
      <c r="B54" s="217"/>
      <c r="C54" s="217"/>
      <c r="D54" s="345"/>
      <c r="E54" s="374"/>
      <c r="F54" s="373"/>
    </row>
    <row r="55" spans="1:6" ht="12.75" customHeight="1">
      <c r="A55" s="376"/>
      <c r="B55" s="377"/>
      <c r="C55" s="378"/>
      <c r="D55" s="379"/>
    </row>
    <row r="56" spans="1:6" ht="12.75" customHeight="1">
      <c r="B56" s="380"/>
      <c r="C56" s="380"/>
    </row>
    <row r="57" spans="1:6" ht="12.75" customHeight="1">
      <c r="B57" s="380"/>
      <c r="C57" s="380"/>
    </row>
    <row r="58" spans="1:6" ht="17.100000000000001" customHeight="1"/>
    <row r="59" spans="1:6" ht="17.100000000000001" customHeight="1"/>
    <row r="60" spans="1:6" ht="17.100000000000001" customHeight="1">
      <c r="A60" s="1075"/>
      <c r="B60" s="1075"/>
      <c r="C60" s="1075"/>
      <c r="D60" s="1075"/>
    </row>
    <row r="61" spans="1:6" ht="17.100000000000001" customHeight="1">
      <c r="A61" s="381"/>
    </row>
    <row r="62" spans="1:6" ht="17.100000000000001" customHeight="1">
      <c r="A62" s="381"/>
    </row>
    <row r="63" spans="1:6" ht="17.100000000000001" customHeight="1">
      <c r="A63" s="381"/>
    </row>
    <row r="64" spans="1:6" ht="17.100000000000001" customHeight="1">
      <c r="A64" s="381"/>
    </row>
    <row r="65" spans="1:4" ht="17.100000000000001" customHeight="1">
      <c r="A65" s="381"/>
    </row>
    <row r="66" spans="1:4" ht="17.100000000000001" customHeight="1">
      <c r="A66" s="381"/>
    </row>
    <row r="67" spans="1:4" ht="16.5" customHeight="1">
      <c r="A67" s="381"/>
    </row>
    <row r="68" spans="1:4" ht="25.5" customHeight="1">
      <c r="A68" s="1" t="s">
        <v>0</v>
      </c>
      <c r="B68" s="279" t="s">
        <v>208</v>
      </c>
      <c r="C68" s="279"/>
      <c r="D68" s="366" t="s">
        <v>1</v>
      </c>
    </row>
    <row r="69" spans="1:4" ht="18.75" customHeight="1">
      <c r="B69" s="279"/>
      <c r="C69" s="279"/>
    </row>
    <row r="70" spans="1:4" ht="21" customHeight="1">
      <c r="A70" s="281" t="s">
        <v>371</v>
      </c>
      <c r="B70" s="331"/>
      <c r="C70" s="367"/>
      <c r="D70" s="368" t="s">
        <v>372</v>
      </c>
    </row>
    <row r="71" spans="1:4" ht="20.25">
      <c r="A71" s="281" t="s">
        <v>379</v>
      </c>
      <c r="B71" s="370"/>
      <c r="C71" s="367"/>
      <c r="D71" s="371" t="s">
        <v>380</v>
      </c>
    </row>
    <row r="72" spans="1:4" ht="17.100000000000001" customHeight="1">
      <c r="A72" s="281"/>
      <c r="B72" s="370"/>
      <c r="C72" s="367"/>
    </row>
    <row r="73" spans="1:4" ht="17.100000000000001" customHeight="1">
      <c r="A73" s="888" t="s">
        <v>867</v>
      </c>
      <c r="B73" s="1072" t="s">
        <v>375</v>
      </c>
      <c r="C73" s="1072"/>
      <c r="D73" s="912" t="s">
        <v>868</v>
      </c>
    </row>
    <row r="74" spans="1:4" ht="17.100000000000001" customHeight="1">
      <c r="A74" s="334"/>
      <c r="B74" s="1073" t="s">
        <v>376</v>
      </c>
      <c r="C74" s="1073"/>
      <c r="D74" s="130"/>
    </row>
    <row r="75" spans="1:4" ht="17.100000000000001" customHeight="1">
      <c r="A75" s="276"/>
      <c r="B75" s="372"/>
      <c r="C75" s="14"/>
      <c r="D75" s="16"/>
    </row>
    <row r="76" spans="1:4" ht="17.100000000000001" customHeight="1">
      <c r="A76" s="306" t="s">
        <v>101</v>
      </c>
      <c r="B76" s="336">
        <f>SUM(B77:B92)</f>
        <v>4874</v>
      </c>
      <c r="C76" s="355"/>
      <c r="D76" s="307" t="s">
        <v>102</v>
      </c>
    </row>
    <row r="77" spans="1:4" ht="17.100000000000001" customHeight="1">
      <c r="A77" s="982" t="s">
        <v>690</v>
      </c>
      <c r="B77" s="861">
        <v>175</v>
      </c>
      <c r="C77" s="778"/>
      <c r="D77" s="762" t="s">
        <v>707</v>
      </c>
    </row>
    <row r="78" spans="1:4" ht="17.100000000000001" customHeight="1">
      <c r="A78" s="982" t="s">
        <v>691</v>
      </c>
      <c r="B78" s="861">
        <v>268</v>
      </c>
      <c r="C78" s="778"/>
      <c r="D78" s="762" t="s">
        <v>706</v>
      </c>
    </row>
    <row r="79" spans="1:4" ht="17.100000000000001" customHeight="1">
      <c r="A79" s="982" t="s">
        <v>692</v>
      </c>
      <c r="B79" s="861">
        <v>253</v>
      </c>
      <c r="C79" s="778"/>
      <c r="D79" s="763" t="s">
        <v>708</v>
      </c>
    </row>
    <row r="80" spans="1:4" ht="17.100000000000001" customHeight="1">
      <c r="A80" s="982" t="s">
        <v>693</v>
      </c>
      <c r="B80" s="861">
        <v>80</v>
      </c>
      <c r="C80" s="778"/>
      <c r="D80" s="762" t="s">
        <v>709</v>
      </c>
    </row>
    <row r="81" spans="1:4" ht="17.100000000000001" customHeight="1">
      <c r="A81" s="982" t="s">
        <v>694</v>
      </c>
      <c r="B81" s="861">
        <v>45</v>
      </c>
      <c r="C81" s="778"/>
      <c r="D81" s="762" t="s">
        <v>710</v>
      </c>
    </row>
    <row r="82" spans="1:4" ht="17.100000000000001" customHeight="1">
      <c r="A82" s="982" t="s">
        <v>695</v>
      </c>
      <c r="B82" s="861">
        <v>285</v>
      </c>
      <c r="C82" s="778"/>
      <c r="D82" s="762" t="s">
        <v>711</v>
      </c>
    </row>
    <row r="83" spans="1:4" ht="17.100000000000001" customHeight="1">
      <c r="A83" s="982" t="s">
        <v>696</v>
      </c>
      <c r="B83" s="861">
        <v>1905</v>
      </c>
      <c r="C83" s="778"/>
      <c r="D83" s="762" t="s">
        <v>712</v>
      </c>
    </row>
    <row r="84" spans="1:4" ht="17.100000000000001" customHeight="1">
      <c r="A84" s="982" t="s">
        <v>697</v>
      </c>
      <c r="B84" s="861">
        <v>510</v>
      </c>
      <c r="C84" s="778"/>
      <c r="D84" s="762" t="s">
        <v>713</v>
      </c>
    </row>
    <row r="85" spans="1:4" ht="17.100000000000001" customHeight="1">
      <c r="A85" s="982" t="s">
        <v>698</v>
      </c>
      <c r="B85" s="861">
        <v>108</v>
      </c>
      <c r="C85" s="778"/>
      <c r="D85" s="762" t="s">
        <v>714</v>
      </c>
    </row>
    <row r="86" spans="1:4" ht="17.100000000000001" customHeight="1">
      <c r="A86" s="982" t="s">
        <v>699</v>
      </c>
      <c r="B86" s="861">
        <v>199</v>
      </c>
      <c r="C86" s="778"/>
      <c r="D86" s="762" t="s">
        <v>124</v>
      </c>
    </row>
    <row r="87" spans="1:4" ht="17.100000000000001" customHeight="1">
      <c r="A87" s="982" t="s">
        <v>700</v>
      </c>
      <c r="B87" s="861">
        <v>139</v>
      </c>
      <c r="C87" s="778"/>
      <c r="D87" s="762" t="s">
        <v>126</v>
      </c>
    </row>
    <row r="88" spans="1:4" ht="17.100000000000001" customHeight="1">
      <c r="A88" s="982" t="s">
        <v>701</v>
      </c>
      <c r="B88" s="861">
        <v>174</v>
      </c>
      <c r="C88" s="778"/>
      <c r="D88" s="764" t="s">
        <v>689</v>
      </c>
    </row>
    <row r="89" spans="1:4" ht="17.100000000000001" customHeight="1">
      <c r="A89" s="982" t="s">
        <v>702</v>
      </c>
      <c r="B89" s="861">
        <v>95</v>
      </c>
      <c r="C89" s="778"/>
      <c r="D89" s="764" t="s">
        <v>128</v>
      </c>
    </row>
    <row r="90" spans="1:4" ht="17.100000000000001" customHeight="1">
      <c r="A90" s="982" t="s">
        <v>703</v>
      </c>
      <c r="B90" s="861">
        <v>363</v>
      </c>
      <c r="C90" s="778"/>
      <c r="D90" s="762" t="s">
        <v>130</v>
      </c>
    </row>
    <row r="91" spans="1:4" ht="17.100000000000001" customHeight="1">
      <c r="A91" s="982" t="s">
        <v>704</v>
      </c>
      <c r="B91" s="861">
        <v>135</v>
      </c>
      <c r="C91" s="778"/>
      <c r="D91" s="762" t="s">
        <v>132</v>
      </c>
    </row>
    <row r="92" spans="1:4" ht="17.100000000000001" customHeight="1">
      <c r="A92" s="982" t="s">
        <v>705</v>
      </c>
      <c r="B92" s="861">
        <v>140</v>
      </c>
      <c r="C92" s="778"/>
      <c r="D92" s="764" t="s">
        <v>117</v>
      </c>
    </row>
    <row r="93" spans="1:4" ht="17.100000000000001" customHeight="1">
      <c r="A93" s="310" t="s">
        <v>133</v>
      </c>
      <c r="B93" s="336">
        <f>SUM(B94:B101)</f>
        <v>3823</v>
      </c>
      <c r="C93" s="356"/>
      <c r="D93" s="311" t="s">
        <v>134</v>
      </c>
    </row>
    <row r="94" spans="1:4" ht="17.100000000000001" customHeight="1">
      <c r="A94" s="308" t="s">
        <v>135</v>
      </c>
      <c r="B94" s="861">
        <v>68</v>
      </c>
      <c r="C94" s="356"/>
      <c r="D94" s="309" t="s">
        <v>136</v>
      </c>
    </row>
    <row r="95" spans="1:4" ht="17.100000000000001" customHeight="1">
      <c r="A95" s="308" t="s">
        <v>137</v>
      </c>
      <c r="B95" s="861">
        <v>50</v>
      </c>
      <c r="C95" s="355"/>
      <c r="D95" s="309" t="s">
        <v>138</v>
      </c>
    </row>
    <row r="96" spans="1:4" ht="17.100000000000001" customHeight="1">
      <c r="A96" s="308" t="s">
        <v>139</v>
      </c>
      <c r="B96" s="861">
        <v>582</v>
      </c>
      <c r="C96" s="356"/>
      <c r="D96" s="309" t="s">
        <v>140</v>
      </c>
    </row>
    <row r="97" spans="1:4" ht="17.100000000000001" customHeight="1">
      <c r="A97" s="308" t="s">
        <v>141</v>
      </c>
      <c r="B97" s="861">
        <v>330</v>
      </c>
      <c r="C97" s="356"/>
      <c r="D97" s="309" t="s">
        <v>142</v>
      </c>
    </row>
    <row r="98" spans="1:4" ht="17.100000000000001" customHeight="1">
      <c r="A98" s="308" t="s">
        <v>143</v>
      </c>
      <c r="B98" s="861">
        <v>2188</v>
      </c>
      <c r="C98" s="356"/>
      <c r="D98" s="309" t="s">
        <v>144</v>
      </c>
    </row>
    <row r="99" spans="1:4" ht="17.100000000000001" customHeight="1">
      <c r="A99" s="308" t="s">
        <v>145</v>
      </c>
      <c r="B99" s="861">
        <v>69</v>
      </c>
      <c r="C99" s="356"/>
      <c r="D99" s="309" t="s">
        <v>146</v>
      </c>
    </row>
    <row r="100" spans="1:4" ht="17.100000000000001" customHeight="1">
      <c r="A100" s="308" t="s">
        <v>147</v>
      </c>
      <c r="B100" s="861">
        <v>491</v>
      </c>
      <c r="C100" s="355"/>
      <c r="D100" s="309" t="s">
        <v>817</v>
      </c>
    </row>
    <row r="101" spans="1:4" ht="17.100000000000001" customHeight="1">
      <c r="A101" s="308" t="s">
        <v>148</v>
      </c>
      <c r="B101" s="861">
        <v>45</v>
      </c>
      <c r="C101" s="356"/>
      <c r="D101" s="309" t="s">
        <v>149</v>
      </c>
    </row>
    <row r="102" spans="1:4" ht="17.100000000000001" customHeight="1">
      <c r="A102" s="312" t="s">
        <v>150</v>
      </c>
      <c r="B102" s="336">
        <f>SUM(B103:B107)</f>
        <v>1312</v>
      </c>
      <c r="C102" s="356"/>
      <c r="D102" s="313" t="s">
        <v>151</v>
      </c>
    </row>
    <row r="103" spans="1:4" ht="17.100000000000001" customHeight="1">
      <c r="A103" s="308" t="s">
        <v>152</v>
      </c>
      <c r="B103" s="861">
        <v>543</v>
      </c>
      <c r="C103" s="356"/>
      <c r="D103" s="309" t="s">
        <v>153</v>
      </c>
    </row>
    <row r="104" spans="1:4" ht="17.100000000000001" customHeight="1">
      <c r="A104" s="308" t="s">
        <v>154</v>
      </c>
      <c r="B104" s="861">
        <v>113</v>
      </c>
      <c r="C104" s="356"/>
      <c r="D104" s="309" t="s">
        <v>155</v>
      </c>
    </row>
    <row r="105" spans="1:4" ht="17.100000000000001" customHeight="1">
      <c r="A105" s="308" t="s">
        <v>156</v>
      </c>
      <c r="B105" s="861">
        <v>401</v>
      </c>
      <c r="C105" s="355"/>
      <c r="D105" s="309" t="s">
        <v>157</v>
      </c>
    </row>
    <row r="106" spans="1:4" ht="17.100000000000001" customHeight="1">
      <c r="A106" s="308" t="s">
        <v>158</v>
      </c>
      <c r="B106" s="861">
        <v>132</v>
      </c>
      <c r="C106" s="356"/>
      <c r="D106" s="309" t="s">
        <v>159</v>
      </c>
    </row>
    <row r="107" spans="1:4" ht="17.100000000000001" customHeight="1">
      <c r="A107" s="308" t="s">
        <v>160</v>
      </c>
      <c r="B107" s="861">
        <v>123</v>
      </c>
      <c r="C107" s="356"/>
      <c r="D107" s="309" t="s">
        <v>161</v>
      </c>
    </row>
    <row r="108" spans="1:4" ht="17.100000000000001" customHeight="1">
      <c r="A108" s="310" t="s">
        <v>162</v>
      </c>
      <c r="B108" s="336">
        <f>SUM(B109:B114)</f>
        <v>1551</v>
      </c>
      <c r="C108" s="356"/>
      <c r="D108" s="314" t="s">
        <v>163</v>
      </c>
    </row>
    <row r="109" spans="1:4" ht="17.100000000000001" customHeight="1">
      <c r="A109" s="308" t="s">
        <v>164</v>
      </c>
      <c r="B109" s="861">
        <v>543</v>
      </c>
      <c r="C109" s="355"/>
      <c r="D109" s="309" t="s">
        <v>165</v>
      </c>
    </row>
    <row r="110" spans="1:4" ht="17.100000000000001" customHeight="1">
      <c r="A110" s="308" t="s">
        <v>166</v>
      </c>
      <c r="B110" s="861">
        <v>60</v>
      </c>
      <c r="C110" s="356"/>
      <c r="D110" s="309" t="s">
        <v>167</v>
      </c>
    </row>
    <row r="111" spans="1:4" ht="17.100000000000001" customHeight="1">
      <c r="A111" s="308" t="s">
        <v>168</v>
      </c>
      <c r="B111" s="861">
        <v>310</v>
      </c>
      <c r="C111" s="356"/>
      <c r="D111" s="309" t="s">
        <v>169</v>
      </c>
    </row>
    <row r="112" spans="1:4" ht="17.100000000000001" customHeight="1">
      <c r="A112" s="308" t="s">
        <v>170</v>
      </c>
      <c r="B112" s="861">
        <v>310</v>
      </c>
      <c r="C112" s="356"/>
      <c r="D112" s="309" t="s">
        <v>171</v>
      </c>
    </row>
    <row r="113" spans="1:4" ht="17.100000000000001" customHeight="1">
      <c r="A113" s="308" t="s">
        <v>172</v>
      </c>
      <c r="B113" s="861">
        <v>58</v>
      </c>
      <c r="C113" s="356"/>
      <c r="D113" s="309" t="s">
        <v>173</v>
      </c>
    </row>
    <row r="114" spans="1:4" ht="17.100000000000001" customHeight="1">
      <c r="A114" s="308" t="s">
        <v>174</v>
      </c>
      <c r="B114" s="861">
        <v>270</v>
      </c>
      <c r="C114" s="356"/>
      <c r="D114" s="309" t="s">
        <v>175</v>
      </c>
    </row>
    <row r="115" spans="1:4" ht="17.100000000000001" customHeight="1">
      <c r="A115" s="315" t="s">
        <v>176</v>
      </c>
      <c r="B115" s="336">
        <f>SUM(B116:B119)</f>
        <v>390</v>
      </c>
      <c r="C115" s="356"/>
      <c r="D115" s="311" t="s">
        <v>177</v>
      </c>
    </row>
    <row r="116" spans="1:4" ht="17.100000000000001" customHeight="1">
      <c r="A116" s="308" t="s">
        <v>178</v>
      </c>
      <c r="B116" s="861">
        <v>65</v>
      </c>
      <c r="C116" s="355"/>
      <c r="D116" s="309" t="s">
        <v>179</v>
      </c>
    </row>
    <row r="117" spans="1:4" ht="17.100000000000001" customHeight="1">
      <c r="A117" s="308" t="s">
        <v>180</v>
      </c>
      <c r="B117" s="861">
        <v>161</v>
      </c>
      <c r="C117" s="356"/>
      <c r="D117" s="309" t="s">
        <v>181</v>
      </c>
    </row>
    <row r="118" spans="1:4" ht="17.100000000000001" customHeight="1">
      <c r="A118" s="308" t="s">
        <v>182</v>
      </c>
      <c r="B118" s="861">
        <v>44</v>
      </c>
      <c r="C118" s="356"/>
      <c r="D118" s="309" t="s">
        <v>183</v>
      </c>
    </row>
    <row r="119" spans="1:4" ht="17.100000000000001" customHeight="1">
      <c r="A119" s="308" t="s">
        <v>184</v>
      </c>
      <c r="B119" s="861">
        <v>120</v>
      </c>
      <c r="C119" s="356"/>
      <c r="D119" s="309" t="s">
        <v>185</v>
      </c>
    </row>
    <row r="120" spans="1:4" ht="17.100000000000001" customHeight="1">
      <c r="A120" s="306" t="s">
        <v>186</v>
      </c>
      <c r="B120" s="336">
        <f>SUM(B121:B123)</f>
        <v>549</v>
      </c>
      <c r="C120" s="356"/>
      <c r="D120" s="311" t="s">
        <v>187</v>
      </c>
    </row>
    <row r="121" spans="1:4" ht="17.100000000000001" customHeight="1">
      <c r="A121" s="308" t="s">
        <v>188</v>
      </c>
      <c r="B121" s="861">
        <v>72</v>
      </c>
      <c r="C121" s="355"/>
      <c r="D121" s="309" t="s">
        <v>189</v>
      </c>
    </row>
    <row r="122" spans="1:4" ht="17.100000000000001" customHeight="1">
      <c r="A122" s="308" t="s">
        <v>190</v>
      </c>
      <c r="B122" s="861">
        <v>81</v>
      </c>
      <c r="C122" s="356"/>
      <c r="D122" s="309" t="s">
        <v>191</v>
      </c>
    </row>
    <row r="123" spans="1:4" ht="17.100000000000001" customHeight="1">
      <c r="A123" s="308" t="s">
        <v>818</v>
      </c>
      <c r="B123" s="861">
        <v>396</v>
      </c>
      <c r="C123" s="356"/>
      <c r="D123" s="309" t="s">
        <v>192</v>
      </c>
    </row>
    <row r="124" spans="1:4" ht="17.100000000000001" customHeight="1">
      <c r="A124" s="315" t="s">
        <v>195</v>
      </c>
      <c r="B124" s="336">
        <f>B125</f>
        <v>80</v>
      </c>
      <c r="C124" s="356"/>
      <c r="D124" s="311" t="s">
        <v>196</v>
      </c>
    </row>
    <row r="125" spans="1:4" ht="17.100000000000001" customHeight="1">
      <c r="A125" s="318" t="s">
        <v>199</v>
      </c>
      <c r="B125" s="861">
        <v>80</v>
      </c>
      <c r="C125" s="356"/>
      <c r="D125" s="317" t="s">
        <v>821</v>
      </c>
    </row>
    <row r="126" spans="1:4" ht="17.100000000000001" customHeight="1">
      <c r="A126" s="319" t="s">
        <v>285</v>
      </c>
      <c r="B126" s="336">
        <f>B9+B17+B26+B35+B43+B76+B93+B102+B108+B115+B120+B124</f>
        <v>28184</v>
      </c>
      <c r="C126" s="356"/>
      <c r="D126" s="150" t="s">
        <v>202</v>
      </c>
    </row>
    <row r="127" spans="1:4" ht="17.100000000000001" customHeight="1">
      <c r="A127" s="80"/>
      <c r="B127" s="382"/>
      <c r="C127" s="383"/>
      <c r="D127" s="16"/>
    </row>
    <row r="128" spans="1:4" ht="17.100000000000001" customHeight="1">
      <c r="A128" s="384"/>
      <c r="B128" s="94"/>
      <c r="C128" s="385"/>
      <c r="D128" s="11"/>
    </row>
    <row r="129" spans="1:4" ht="17.100000000000001" customHeight="1">
      <c r="A129" s="384" t="s">
        <v>715</v>
      </c>
      <c r="B129" s="11"/>
      <c r="C129" s="11"/>
      <c r="D129" s="706" t="s">
        <v>819</v>
      </c>
    </row>
    <row r="130" spans="1:4" ht="17.100000000000001" customHeight="1">
      <c r="A130" s="1074"/>
      <c r="B130" s="1074"/>
      <c r="C130" s="1074"/>
      <c r="D130" s="1074"/>
    </row>
    <row r="131" spans="1:4" ht="17.100000000000001" customHeight="1">
      <c r="A131" s="381"/>
      <c r="B131" s="386"/>
      <c r="C131" s="279"/>
      <c r="D131" s="387"/>
    </row>
    <row r="132" spans="1:4" ht="17.100000000000001" customHeight="1">
      <c r="A132" s="381"/>
      <c r="B132" s="386"/>
      <c r="C132" s="387"/>
      <c r="D132" s="387"/>
    </row>
    <row r="133" spans="1:4" ht="17.100000000000001" customHeight="1">
      <c r="A133" s="388"/>
      <c r="B133" s="386"/>
      <c r="C133" s="387"/>
      <c r="D133" s="387"/>
    </row>
    <row r="134" spans="1:4" ht="17.100000000000001" customHeight="1"/>
    <row r="135" spans="1:4" ht="17.100000000000001" customHeight="1"/>
    <row r="136" spans="1:4" ht="17.100000000000001" customHeight="1"/>
    <row r="137" spans="1:4" ht="17.100000000000001" customHeight="1"/>
    <row r="138" spans="1:4" ht="17.100000000000001" customHeight="1"/>
    <row r="139" spans="1:4" ht="17.100000000000001" customHeight="1"/>
    <row r="140" spans="1:4" ht="17.100000000000001" customHeight="1"/>
    <row r="141" spans="1:4" ht="17.100000000000001" customHeight="1"/>
    <row r="142" spans="1:4" ht="17.100000000000001" customHeight="1"/>
    <row r="143" spans="1:4" ht="17.100000000000001" customHeight="1"/>
    <row r="144" spans="1:4" ht="17.100000000000001" customHeight="1"/>
    <row r="145" ht="17.100000000000001" customHeight="1"/>
    <row r="146" ht="17.100000000000001" customHeight="1"/>
    <row r="147" ht="17.100000000000001" customHeight="1"/>
    <row r="148" ht="17.100000000000001" customHeight="1"/>
    <row r="149" ht="17.100000000000001" customHeight="1"/>
    <row r="150" ht="17.100000000000001" customHeight="1"/>
    <row r="151" ht="17.100000000000001" customHeight="1"/>
    <row r="152" ht="17.100000000000001" customHeight="1"/>
    <row r="153" ht="17.100000000000001" customHeight="1"/>
    <row r="154" ht="17.100000000000001" customHeight="1"/>
    <row r="155" ht="17.100000000000001" customHeight="1"/>
    <row r="156" ht="17.100000000000001" customHeight="1"/>
    <row r="157" ht="17.100000000000001" customHeight="1"/>
    <row r="158" ht="17.100000000000001" customHeight="1"/>
    <row r="159" ht="17.100000000000001" customHeight="1"/>
    <row r="160" ht="17.100000000000001" customHeight="1"/>
    <row r="161" ht="17.100000000000001" customHeight="1"/>
    <row r="162" ht="17.100000000000001" customHeight="1"/>
    <row r="163" ht="17.100000000000001" customHeight="1"/>
    <row r="164" ht="17.100000000000001" customHeight="1"/>
    <row r="165" ht="17.100000000000001" customHeight="1"/>
    <row r="166" ht="17.100000000000001" customHeight="1"/>
    <row r="167" ht="17.100000000000001" customHeight="1"/>
    <row r="168" ht="17.100000000000001" customHeight="1"/>
    <row r="169" ht="17.100000000000001" customHeight="1"/>
    <row r="170" ht="17.100000000000001" customHeight="1"/>
    <row r="171" ht="17.100000000000001" customHeight="1"/>
    <row r="172" ht="17.100000000000001" customHeight="1"/>
    <row r="173" ht="17.100000000000001" customHeight="1"/>
    <row r="174" ht="17.100000000000001" customHeight="1"/>
    <row r="175" ht="17.100000000000001" customHeight="1"/>
    <row r="176" ht="17.100000000000001" customHeight="1"/>
    <row r="177" ht="17.100000000000001" customHeight="1"/>
    <row r="178" ht="17.100000000000001" customHeight="1"/>
    <row r="179" ht="17.100000000000001" customHeight="1"/>
    <row r="180" ht="17.100000000000001" customHeight="1"/>
    <row r="181" ht="17.100000000000001" customHeight="1"/>
    <row r="182" ht="17.100000000000001" customHeight="1"/>
    <row r="183" ht="17.100000000000001" customHeight="1"/>
    <row r="184" ht="17.100000000000001" customHeight="1"/>
    <row r="185" ht="17.100000000000001" customHeight="1"/>
    <row r="186" ht="17.100000000000001" customHeight="1"/>
    <row r="187" ht="17.100000000000001" customHeight="1"/>
    <row r="188" ht="17.100000000000001" customHeight="1"/>
    <row r="189" ht="17.100000000000001" customHeight="1"/>
    <row r="190" ht="17.100000000000001" customHeight="1"/>
    <row r="191" ht="17.100000000000001" customHeight="1"/>
    <row r="192" ht="17.100000000000001" customHeight="1"/>
    <row r="193" ht="17.100000000000001" customHeight="1"/>
    <row r="194" ht="17.100000000000001" customHeight="1"/>
    <row r="195" ht="17.100000000000001" customHeight="1"/>
    <row r="196" ht="17.100000000000001" customHeight="1"/>
    <row r="197" ht="17.100000000000001" customHeight="1"/>
    <row r="198" ht="17.100000000000001" customHeight="1"/>
    <row r="199" ht="17.100000000000001" customHeight="1"/>
    <row r="200" ht="17.100000000000001" customHeight="1"/>
    <row r="201" ht="17.100000000000001" customHeight="1"/>
    <row r="202" ht="17.100000000000001" customHeight="1"/>
    <row r="203" ht="17.100000000000001" customHeight="1"/>
    <row r="204" ht="17.100000000000001" customHeight="1"/>
    <row r="205" ht="17.100000000000001" customHeight="1"/>
    <row r="206" ht="17.100000000000001" customHeight="1"/>
    <row r="207" ht="17.100000000000001" customHeight="1"/>
    <row r="208" ht="17.100000000000001" customHeight="1"/>
    <row r="209" ht="17.100000000000001" customHeight="1"/>
    <row r="210" ht="17.100000000000001" customHeight="1"/>
    <row r="211" ht="17.100000000000001" customHeight="1"/>
    <row r="212" ht="17.100000000000001" customHeight="1"/>
    <row r="213" ht="17.100000000000001" customHeight="1"/>
    <row r="214" ht="17.100000000000001" customHeight="1"/>
    <row r="215" ht="17.100000000000001" customHeight="1"/>
    <row r="216" ht="17.100000000000001" customHeight="1"/>
    <row r="217" ht="17.100000000000001" customHeight="1"/>
    <row r="218" ht="17.100000000000001" customHeight="1"/>
    <row r="219" ht="17.100000000000001" customHeight="1"/>
    <row r="220" ht="17.100000000000001" customHeight="1"/>
    <row r="221" ht="17.100000000000001" customHeight="1"/>
    <row r="222" ht="17.100000000000001" customHeight="1"/>
    <row r="223" ht="17.100000000000001" customHeight="1"/>
    <row r="224" ht="17.100000000000001" customHeight="1"/>
    <row r="225" ht="17.100000000000001" customHeight="1"/>
    <row r="226" ht="17.100000000000001" customHeight="1"/>
    <row r="227" ht="17.100000000000001" customHeight="1"/>
    <row r="228" ht="17.100000000000001" customHeight="1"/>
    <row r="229" ht="17.100000000000001" customHeight="1"/>
    <row r="230" ht="17.100000000000001" customHeight="1"/>
    <row r="231" ht="17.100000000000001" customHeight="1"/>
    <row r="232" ht="17.100000000000001" customHeight="1"/>
    <row r="233" ht="17.100000000000001" customHeight="1"/>
    <row r="234" ht="17.100000000000001" customHeight="1"/>
    <row r="235" ht="17.100000000000001" customHeight="1"/>
    <row r="236" ht="17.100000000000001" customHeight="1"/>
    <row r="237" ht="17.100000000000001" customHeight="1"/>
    <row r="238" ht="17.100000000000001" customHeight="1"/>
    <row r="239" ht="17.100000000000001" customHeight="1"/>
    <row r="240" ht="17.100000000000001" customHeight="1"/>
    <row r="241" ht="17.100000000000001" customHeight="1"/>
    <row r="242" ht="17.100000000000001" customHeight="1"/>
    <row r="243" ht="17.100000000000001" customHeight="1"/>
    <row r="244" ht="17.100000000000001" customHeight="1"/>
    <row r="245" ht="17.100000000000001" customHeight="1"/>
    <row r="246" ht="17.100000000000001" customHeight="1"/>
    <row r="247" ht="17.100000000000001" customHeight="1"/>
    <row r="248" ht="17.100000000000001" customHeight="1"/>
    <row r="249" ht="17.100000000000001" customHeight="1"/>
    <row r="250" ht="17.100000000000001" customHeight="1"/>
    <row r="251" ht="17.100000000000001" customHeight="1"/>
    <row r="252" ht="17.100000000000001" customHeight="1"/>
    <row r="253" ht="17.100000000000001" customHeight="1"/>
    <row r="254" ht="17.100000000000001" customHeight="1"/>
    <row r="255" ht="17.100000000000001" customHeight="1"/>
    <row r="256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17.100000000000001" customHeight="1"/>
    <row r="267" ht="17.100000000000001" customHeight="1"/>
    <row r="268" ht="17.100000000000001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17.100000000000001" customHeight="1"/>
    <row r="498" ht="17.100000000000001" customHeight="1"/>
    <row r="499" ht="17.100000000000001" customHeight="1"/>
    <row r="500" ht="17.100000000000001" customHeight="1"/>
    <row r="501" ht="17.100000000000001" customHeight="1"/>
    <row r="502" ht="17.100000000000001" customHeight="1"/>
    <row r="503" ht="17.100000000000001" customHeight="1"/>
    <row r="504" ht="17.100000000000001" customHeight="1"/>
    <row r="505" ht="17.100000000000001" customHeight="1"/>
    <row r="506" ht="17.100000000000001" customHeight="1"/>
    <row r="507" ht="17.100000000000001" customHeight="1"/>
    <row r="508" ht="17.100000000000001" customHeight="1"/>
    <row r="509" ht="17.100000000000001" customHeight="1"/>
    <row r="510" ht="17.100000000000001" customHeight="1"/>
    <row r="511" ht="17.100000000000001" customHeight="1"/>
    <row r="512" ht="17.100000000000001" customHeight="1"/>
    <row r="513" ht="17.100000000000001" customHeight="1"/>
    <row r="514" ht="17.100000000000001" customHeight="1"/>
    <row r="515" ht="17.100000000000001" customHeight="1"/>
    <row r="516" ht="17.100000000000001" customHeight="1"/>
    <row r="517" ht="17.100000000000001" customHeight="1"/>
    <row r="518" ht="17.100000000000001" customHeight="1"/>
    <row r="519" ht="17.100000000000001" customHeight="1"/>
    <row r="520" ht="17.100000000000001" customHeight="1"/>
    <row r="521" ht="17.100000000000001" customHeight="1"/>
    <row r="522" ht="17.100000000000001" customHeight="1"/>
    <row r="523" ht="17.100000000000001" customHeight="1"/>
    <row r="524" ht="17.100000000000001" customHeight="1"/>
    <row r="525" ht="17.100000000000001" customHeight="1"/>
    <row r="526" ht="17.100000000000001" customHeight="1"/>
    <row r="527" ht="17.100000000000001" customHeight="1"/>
    <row r="528" ht="17.100000000000001" customHeight="1"/>
    <row r="529" ht="17.100000000000001" customHeight="1"/>
    <row r="530" ht="17.100000000000001" customHeight="1"/>
    <row r="531" ht="17.100000000000001" customHeight="1"/>
    <row r="532" ht="17.100000000000001" customHeight="1"/>
    <row r="533" ht="17.100000000000001" customHeight="1"/>
    <row r="534" ht="17.100000000000001" customHeight="1"/>
    <row r="535" ht="17.100000000000001" customHeight="1"/>
    <row r="536" ht="17.100000000000001" customHeight="1"/>
    <row r="537" ht="17.100000000000001" customHeight="1"/>
    <row r="538" ht="17.100000000000001" customHeight="1"/>
    <row r="539" ht="17.100000000000001" customHeight="1"/>
    <row r="540" ht="17.100000000000001" customHeight="1"/>
    <row r="541" ht="17.100000000000001" customHeight="1"/>
    <row r="542" ht="17.100000000000001" customHeight="1"/>
    <row r="543" ht="17.100000000000001" customHeight="1"/>
    <row r="544" ht="17.100000000000001" customHeight="1"/>
  </sheetData>
  <mergeCells count="6">
    <mergeCell ref="A130:D130"/>
    <mergeCell ref="B6:C6"/>
    <mergeCell ref="B7:C7"/>
    <mergeCell ref="A60:D60"/>
    <mergeCell ref="B73:C73"/>
    <mergeCell ref="B74:C74"/>
  </mergeCells>
  <printOptions gridLinesSet="0"/>
  <pageMargins left="0.99895833333333328" right="0.59055118110236227" top="5.5031446540880505E-2" bottom="1.1811023622047245" header="0.51181102362204722" footer="0.51181102362204722"/>
  <pageSetup paperSize="9" scale="70" orientation="portrait" r:id="rId1"/>
  <headerFooter alignWithMargins="0"/>
  <rowBreaks count="1" manualBreakCount="1">
    <brk id="6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syncVertical="1" syncRef="A139" transitionEvaluation="1">
    <tabColor rgb="FF7030A0"/>
  </sheetPr>
  <dimension ref="A1:V114"/>
  <sheetViews>
    <sheetView showGridLines="0" view="pageLayout" topLeftCell="A139" zoomScaleNormal="137" workbookViewId="0">
      <selection activeCell="B109" sqref="B109"/>
    </sheetView>
  </sheetViews>
  <sheetFormatPr baseColWidth="10" defaultColWidth="11" defaultRowHeight="20.25" customHeight="1"/>
  <cols>
    <col min="1" max="1" width="29" style="391" customWidth="1"/>
    <col min="2" max="2" width="11.140625" style="287" bestFit="1" customWidth="1"/>
    <col min="3" max="3" width="12.140625" style="391" bestFit="1" customWidth="1"/>
    <col min="4" max="4" width="11.5703125" style="391" customWidth="1"/>
    <col min="5" max="5" width="12.28515625" style="391" customWidth="1"/>
    <col min="6" max="6" width="10.140625" style="391" customWidth="1"/>
    <col min="7" max="7" width="12.85546875" style="287" customWidth="1"/>
    <col min="8" max="8" width="10.7109375" style="391" customWidth="1"/>
    <col min="9" max="9" width="22.5703125" style="391" customWidth="1"/>
    <col min="10" max="10" width="8.140625" style="391" customWidth="1"/>
    <col min="11" max="11" width="3.7109375" style="391" customWidth="1"/>
    <col min="12" max="221" width="11" style="391" customWidth="1"/>
    <col min="222" max="255" width="11" style="391"/>
    <col min="256" max="256" width="21.85546875" style="391" customWidth="1"/>
    <col min="257" max="257" width="8.42578125" style="391" customWidth="1"/>
    <col min="258" max="258" width="9.42578125" style="391" customWidth="1"/>
    <col min="259" max="259" width="9" style="391" customWidth="1"/>
    <col min="260" max="260" width="7" style="391" customWidth="1"/>
    <col min="261" max="261" width="7.85546875" style="391" customWidth="1"/>
    <col min="262" max="262" width="9" style="391" customWidth="1"/>
    <col min="263" max="263" width="8.42578125" style="391" customWidth="1"/>
    <col min="264" max="264" width="8.140625" style="391" customWidth="1"/>
    <col min="265" max="265" width="23.42578125" style="391" customWidth="1"/>
    <col min="266" max="266" width="3.7109375" style="391" customWidth="1"/>
    <col min="267" max="477" width="11" style="391" customWidth="1"/>
    <col min="478" max="511" width="11" style="391"/>
    <col min="512" max="512" width="21.85546875" style="391" customWidth="1"/>
    <col min="513" max="513" width="8.42578125" style="391" customWidth="1"/>
    <col min="514" max="514" width="9.42578125" style="391" customWidth="1"/>
    <col min="515" max="515" width="9" style="391" customWidth="1"/>
    <col min="516" max="516" width="7" style="391" customWidth="1"/>
    <col min="517" max="517" width="7.85546875" style="391" customWidth="1"/>
    <col min="518" max="518" width="9" style="391" customWidth="1"/>
    <col min="519" max="519" width="8.42578125" style="391" customWidth="1"/>
    <col min="520" max="520" width="8.140625" style="391" customWidth="1"/>
    <col min="521" max="521" width="23.42578125" style="391" customWidth="1"/>
    <col min="522" max="522" width="3.7109375" style="391" customWidth="1"/>
    <col min="523" max="733" width="11" style="391" customWidth="1"/>
    <col min="734" max="767" width="11" style="391"/>
    <col min="768" max="768" width="21.85546875" style="391" customWidth="1"/>
    <col min="769" max="769" width="8.42578125" style="391" customWidth="1"/>
    <col min="770" max="770" width="9.42578125" style="391" customWidth="1"/>
    <col min="771" max="771" width="9" style="391" customWidth="1"/>
    <col min="772" max="772" width="7" style="391" customWidth="1"/>
    <col min="773" max="773" width="7.85546875" style="391" customWidth="1"/>
    <col min="774" max="774" width="9" style="391" customWidth="1"/>
    <col min="775" max="775" width="8.42578125" style="391" customWidth="1"/>
    <col min="776" max="776" width="8.140625" style="391" customWidth="1"/>
    <col min="777" max="777" width="23.42578125" style="391" customWidth="1"/>
    <col min="778" max="778" width="3.7109375" style="391" customWidth="1"/>
    <col min="779" max="989" width="11" style="391" customWidth="1"/>
    <col min="990" max="1023" width="11" style="391"/>
    <col min="1024" max="1024" width="21.85546875" style="391" customWidth="1"/>
    <col min="1025" max="1025" width="8.42578125" style="391" customWidth="1"/>
    <col min="1026" max="1026" width="9.42578125" style="391" customWidth="1"/>
    <col min="1027" max="1027" width="9" style="391" customWidth="1"/>
    <col min="1028" max="1028" width="7" style="391" customWidth="1"/>
    <col min="1029" max="1029" width="7.85546875" style="391" customWidth="1"/>
    <col min="1030" max="1030" width="9" style="391" customWidth="1"/>
    <col min="1031" max="1031" width="8.42578125" style="391" customWidth="1"/>
    <col min="1032" max="1032" width="8.140625" style="391" customWidth="1"/>
    <col min="1033" max="1033" width="23.42578125" style="391" customWidth="1"/>
    <col min="1034" max="1034" width="3.7109375" style="391" customWidth="1"/>
    <col min="1035" max="1245" width="11" style="391" customWidth="1"/>
    <col min="1246" max="1279" width="11" style="391"/>
    <col min="1280" max="1280" width="21.85546875" style="391" customWidth="1"/>
    <col min="1281" max="1281" width="8.42578125" style="391" customWidth="1"/>
    <col min="1282" max="1282" width="9.42578125" style="391" customWidth="1"/>
    <col min="1283" max="1283" width="9" style="391" customWidth="1"/>
    <col min="1284" max="1284" width="7" style="391" customWidth="1"/>
    <col min="1285" max="1285" width="7.85546875" style="391" customWidth="1"/>
    <col min="1286" max="1286" width="9" style="391" customWidth="1"/>
    <col min="1287" max="1287" width="8.42578125" style="391" customWidth="1"/>
    <col min="1288" max="1288" width="8.140625" style="391" customWidth="1"/>
    <col min="1289" max="1289" width="23.42578125" style="391" customWidth="1"/>
    <col min="1290" max="1290" width="3.7109375" style="391" customWidth="1"/>
    <col min="1291" max="1501" width="11" style="391" customWidth="1"/>
    <col min="1502" max="1535" width="11" style="391"/>
    <col min="1536" max="1536" width="21.85546875" style="391" customWidth="1"/>
    <col min="1537" max="1537" width="8.42578125" style="391" customWidth="1"/>
    <col min="1538" max="1538" width="9.42578125" style="391" customWidth="1"/>
    <col min="1539" max="1539" width="9" style="391" customWidth="1"/>
    <col min="1540" max="1540" width="7" style="391" customWidth="1"/>
    <col min="1541" max="1541" width="7.85546875" style="391" customWidth="1"/>
    <col min="1542" max="1542" width="9" style="391" customWidth="1"/>
    <col min="1543" max="1543" width="8.42578125" style="391" customWidth="1"/>
    <col min="1544" max="1544" width="8.140625" style="391" customWidth="1"/>
    <col min="1545" max="1545" width="23.42578125" style="391" customWidth="1"/>
    <col min="1546" max="1546" width="3.7109375" style="391" customWidth="1"/>
    <col min="1547" max="1757" width="11" style="391" customWidth="1"/>
    <col min="1758" max="1791" width="11" style="391"/>
    <col min="1792" max="1792" width="21.85546875" style="391" customWidth="1"/>
    <col min="1793" max="1793" width="8.42578125" style="391" customWidth="1"/>
    <col min="1794" max="1794" width="9.42578125" style="391" customWidth="1"/>
    <col min="1795" max="1795" width="9" style="391" customWidth="1"/>
    <col min="1796" max="1796" width="7" style="391" customWidth="1"/>
    <col min="1797" max="1797" width="7.85546875" style="391" customWidth="1"/>
    <col min="1798" max="1798" width="9" style="391" customWidth="1"/>
    <col min="1799" max="1799" width="8.42578125" style="391" customWidth="1"/>
    <col min="1800" max="1800" width="8.140625" style="391" customWidth="1"/>
    <col min="1801" max="1801" width="23.42578125" style="391" customWidth="1"/>
    <col min="1802" max="1802" width="3.7109375" style="391" customWidth="1"/>
    <col min="1803" max="2013" width="11" style="391" customWidth="1"/>
    <col min="2014" max="2047" width="11" style="391"/>
    <col min="2048" max="2048" width="21.85546875" style="391" customWidth="1"/>
    <col min="2049" max="2049" width="8.42578125" style="391" customWidth="1"/>
    <col min="2050" max="2050" width="9.42578125" style="391" customWidth="1"/>
    <col min="2051" max="2051" width="9" style="391" customWidth="1"/>
    <col min="2052" max="2052" width="7" style="391" customWidth="1"/>
    <col min="2053" max="2053" width="7.85546875" style="391" customWidth="1"/>
    <col min="2054" max="2054" width="9" style="391" customWidth="1"/>
    <col min="2055" max="2055" width="8.42578125" style="391" customWidth="1"/>
    <col min="2056" max="2056" width="8.140625" style="391" customWidth="1"/>
    <col min="2057" max="2057" width="23.42578125" style="391" customWidth="1"/>
    <col min="2058" max="2058" width="3.7109375" style="391" customWidth="1"/>
    <col min="2059" max="2269" width="11" style="391" customWidth="1"/>
    <col min="2270" max="2303" width="11" style="391"/>
    <col min="2304" max="2304" width="21.85546875" style="391" customWidth="1"/>
    <col min="2305" max="2305" width="8.42578125" style="391" customWidth="1"/>
    <col min="2306" max="2306" width="9.42578125" style="391" customWidth="1"/>
    <col min="2307" max="2307" width="9" style="391" customWidth="1"/>
    <col min="2308" max="2308" width="7" style="391" customWidth="1"/>
    <col min="2309" max="2309" width="7.85546875" style="391" customWidth="1"/>
    <col min="2310" max="2310" width="9" style="391" customWidth="1"/>
    <col min="2311" max="2311" width="8.42578125" style="391" customWidth="1"/>
    <col min="2312" max="2312" width="8.140625" style="391" customWidth="1"/>
    <col min="2313" max="2313" width="23.42578125" style="391" customWidth="1"/>
    <col min="2314" max="2314" width="3.7109375" style="391" customWidth="1"/>
    <col min="2315" max="2525" width="11" style="391" customWidth="1"/>
    <col min="2526" max="2559" width="11" style="391"/>
    <col min="2560" max="2560" width="21.85546875" style="391" customWidth="1"/>
    <col min="2561" max="2561" width="8.42578125" style="391" customWidth="1"/>
    <col min="2562" max="2562" width="9.42578125" style="391" customWidth="1"/>
    <col min="2563" max="2563" width="9" style="391" customWidth="1"/>
    <col min="2564" max="2564" width="7" style="391" customWidth="1"/>
    <col min="2565" max="2565" width="7.85546875" style="391" customWidth="1"/>
    <col min="2566" max="2566" width="9" style="391" customWidth="1"/>
    <col min="2567" max="2567" width="8.42578125" style="391" customWidth="1"/>
    <col min="2568" max="2568" width="8.140625" style="391" customWidth="1"/>
    <col min="2569" max="2569" width="23.42578125" style="391" customWidth="1"/>
    <col min="2570" max="2570" width="3.7109375" style="391" customWidth="1"/>
    <col min="2571" max="2781" width="11" style="391" customWidth="1"/>
    <col min="2782" max="2815" width="11" style="391"/>
    <col min="2816" max="2816" width="21.85546875" style="391" customWidth="1"/>
    <col min="2817" max="2817" width="8.42578125" style="391" customWidth="1"/>
    <col min="2818" max="2818" width="9.42578125" style="391" customWidth="1"/>
    <col min="2819" max="2819" width="9" style="391" customWidth="1"/>
    <col min="2820" max="2820" width="7" style="391" customWidth="1"/>
    <col min="2821" max="2821" width="7.85546875" style="391" customWidth="1"/>
    <col min="2822" max="2822" width="9" style="391" customWidth="1"/>
    <col min="2823" max="2823" width="8.42578125" style="391" customWidth="1"/>
    <col min="2824" max="2824" width="8.140625" style="391" customWidth="1"/>
    <col min="2825" max="2825" width="23.42578125" style="391" customWidth="1"/>
    <col min="2826" max="2826" width="3.7109375" style="391" customWidth="1"/>
    <col min="2827" max="3037" width="11" style="391" customWidth="1"/>
    <col min="3038" max="3071" width="11" style="391"/>
    <col min="3072" max="3072" width="21.85546875" style="391" customWidth="1"/>
    <col min="3073" max="3073" width="8.42578125" style="391" customWidth="1"/>
    <col min="3074" max="3074" width="9.42578125" style="391" customWidth="1"/>
    <col min="3075" max="3075" width="9" style="391" customWidth="1"/>
    <col min="3076" max="3076" width="7" style="391" customWidth="1"/>
    <col min="3077" max="3077" width="7.85546875" style="391" customWidth="1"/>
    <col min="3078" max="3078" width="9" style="391" customWidth="1"/>
    <col min="3079" max="3079" width="8.42578125" style="391" customWidth="1"/>
    <col min="3080" max="3080" width="8.140625" style="391" customWidth="1"/>
    <col min="3081" max="3081" width="23.42578125" style="391" customWidth="1"/>
    <col min="3082" max="3082" width="3.7109375" style="391" customWidth="1"/>
    <col min="3083" max="3293" width="11" style="391" customWidth="1"/>
    <col min="3294" max="3327" width="11" style="391"/>
    <col min="3328" max="3328" width="21.85546875" style="391" customWidth="1"/>
    <col min="3329" max="3329" width="8.42578125" style="391" customWidth="1"/>
    <col min="3330" max="3330" width="9.42578125" style="391" customWidth="1"/>
    <col min="3331" max="3331" width="9" style="391" customWidth="1"/>
    <col min="3332" max="3332" width="7" style="391" customWidth="1"/>
    <col min="3333" max="3333" width="7.85546875" style="391" customWidth="1"/>
    <col min="3334" max="3334" width="9" style="391" customWidth="1"/>
    <col min="3335" max="3335" width="8.42578125" style="391" customWidth="1"/>
    <col min="3336" max="3336" width="8.140625" style="391" customWidth="1"/>
    <col min="3337" max="3337" width="23.42578125" style="391" customWidth="1"/>
    <col min="3338" max="3338" width="3.7109375" style="391" customWidth="1"/>
    <col min="3339" max="3549" width="11" style="391" customWidth="1"/>
    <col min="3550" max="3583" width="11" style="391"/>
    <col min="3584" max="3584" width="21.85546875" style="391" customWidth="1"/>
    <col min="3585" max="3585" width="8.42578125" style="391" customWidth="1"/>
    <col min="3586" max="3586" width="9.42578125" style="391" customWidth="1"/>
    <col min="3587" max="3587" width="9" style="391" customWidth="1"/>
    <col min="3588" max="3588" width="7" style="391" customWidth="1"/>
    <col min="3589" max="3589" width="7.85546875" style="391" customWidth="1"/>
    <col min="3590" max="3590" width="9" style="391" customWidth="1"/>
    <col min="3591" max="3591" width="8.42578125" style="391" customWidth="1"/>
    <col min="3592" max="3592" width="8.140625" style="391" customWidth="1"/>
    <col min="3593" max="3593" width="23.42578125" style="391" customWidth="1"/>
    <col min="3594" max="3594" width="3.7109375" style="391" customWidth="1"/>
    <col min="3595" max="3805" width="11" style="391" customWidth="1"/>
    <col min="3806" max="3839" width="11" style="391"/>
    <col min="3840" max="3840" width="21.85546875" style="391" customWidth="1"/>
    <col min="3841" max="3841" width="8.42578125" style="391" customWidth="1"/>
    <col min="3842" max="3842" width="9.42578125" style="391" customWidth="1"/>
    <col min="3843" max="3843" width="9" style="391" customWidth="1"/>
    <col min="3844" max="3844" width="7" style="391" customWidth="1"/>
    <col min="3845" max="3845" width="7.85546875" style="391" customWidth="1"/>
    <col min="3846" max="3846" width="9" style="391" customWidth="1"/>
    <col min="3847" max="3847" width="8.42578125" style="391" customWidth="1"/>
    <col min="3848" max="3848" width="8.140625" style="391" customWidth="1"/>
    <col min="3849" max="3849" width="23.42578125" style="391" customWidth="1"/>
    <col min="3850" max="3850" width="3.7109375" style="391" customWidth="1"/>
    <col min="3851" max="4061" width="11" style="391" customWidth="1"/>
    <col min="4062" max="4095" width="11" style="391"/>
    <col min="4096" max="4096" width="21.85546875" style="391" customWidth="1"/>
    <col min="4097" max="4097" width="8.42578125" style="391" customWidth="1"/>
    <col min="4098" max="4098" width="9.42578125" style="391" customWidth="1"/>
    <col min="4099" max="4099" width="9" style="391" customWidth="1"/>
    <col min="4100" max="4100" width="7" style="391" customWidth="1"/>
    <col min="4101" max="4101" width="7.85546875" style="391" customWidth="1"/>
    <col min="4102" max="4102" width="9" style="391" customWidth="1"/>
    <col min="4103" max="4103" width="8.42578125" style="391" customWidth="1"/>
    <col min="4104" max="4104" width="8.140625" style="391" customWidth="1"/>
    <col min="4105" max="4105" width="23.42578125" style="391" customWidth="1"/>
    <col min="4106" max="4106" width="3.7109375" style="391" customWidth="1"/>
    <col min="4107" max="4317" width="11" style="391" customWidth="1"/>
    <col min="4318" max="4351" width="11" style="391"/>
    <col min="4352" max="4352" width="21.85546875" style="391" customWidth="1"/>
    <col min="4353" max="4353" width="8.42578125" style="391" customWidth="1"/>
    <col min="4354" max="4354" width="9.42578125" style="391" customWidth="1"/>
    <col min="4355" max="4355" width="9" style="391" customWidth="1"/>
    <col min="4356" max="4356" width="7" style="391" customWidth="1"/>
    <col min="4357" max="4357" width="7.85546875" style="391" customWidth="1"/>
    <col min="4358" max="4358" width="9" style="391" customWidth="1"/>
    <col min="4359" max="4359" width="8.42578125" style="391" customWidth="1"/>
    <col min="4360" max="4360" width="8.140625" style="391" customWidth="1"/>
    <col min="4361" max="4361" width="23.42578125" style="391" customWidth="1"/>
    <col min="4362" max="4362" width="3.7109375" style="391" customWidth="1"/>
    <col min="4363" max="4573" width="11" style="391" customWidth="1"/>
    <col min="4574" max="4607" width="11" style="391"/>
    <col min="4608" max="4608" width="21.85546875" style="391" customWidth="1"/>
    <col min="4609" max="4609" width="8.42578125" style="391" customWidth="1"/>
    <col min="4610" max="4610" width="9.42578125" style="391" customWidth="1"/>
    <col min="4611" max="4611" width="9" style="391" customWidth="1"/>
    <col min="4612" max="4612" width="7" style="391" customWidth="1"/>
    <col min="4613" max="4613" width="7.85546875" style="391" customWidth="1"/>
    <col min="4614" max="4614" width="9" style="391" customWidth="1"/>
    <col min="4615" max="4615" width="8.42578125" style="391" customWidth="1"/>
    <col min="4616" max="4616" width="8.140625" style="391" customWidth="1"/>
    <col min="4617" max="4617" width="23.42578125" style="391" customWidth="1"/>
    <col min="4618" max="4618" width="3.7109375" style="391" customWidth="1"/>
    <col min="4619" max="4829" width="11" style="391" customWidth="1"/>
    <col min="4830" max="4863" width="11" style="391"/>
    <col min="4864" max="4864" width="21.85546875" style="391" customWidth="1"/>
    <col min="4865" max="4865" width="8.42578125" style="391" customWidth="1"/>
    <col min="4866" max="4866" width="9.42578125" style="391" customWidth="1"/>
    <col min="4867" max="4867" width="9" style="391" customWidth="1"/>
    <col min="4868" max="4868" width="7" style="391" customWidth="1"/>
    <col min="4869" max="4869" width="7.85546875" style="391" customWidth="1"/>
    <col min="4870" max="4870" width="9" style="391" customWidth="1"/>
    <col min="4871" max="4871" width="8.42578125" style="391" customWidth="1"/>
    <col min="4872" max="4872" width="8.140625" style="391" customWidth="1"/>
    <col min="4873" max="4873" width="23.42578125" style="391" customWidth="1"/>
    <col min="4874" max="4874" width="3.7109375" style="391" customWidth="1"/>
    <col min="4875" max="5085" width="11" style="391" customWidth="1"/>
    <col min="5086" max="5119" width="11" style="391"/>
    <col min="5120" max="5120" width="21.85546875" style="391" customWidth="1"/>
    <col min="5121" max="5121" width="8.42578125" style="391" customWidth="1"/>
    <col min="5122" max="5122" width="9.42578125" style="391" customWidth="1"/>
    <col min="5123" max="5123" width="9" style="391" customWidth="1"/>
    <col min="5124" max="5124" width="7" style="391" customWidth="1"/>
    <col min="5125" max="5125" width="7.85546875" style="391" customWidth="1"/>
    <col min="5126" max="5126" width="9" style="391" customWidth="1"/>
    <col min="5127" max="5127" width="8.42578125" style="391" customWidth="1"/>
    <col min="5128" max="5128" width="8.140625" style="391" customWidth="1"/>
    <col min="5129" max="5129" width="23.42578125" style="391" customWidth="1"/>
    <col min="5130" max="5130" width="3.7109375" style="391" customWidth="1"/>
    <col min="5131" max="5341" width="11" style="391" customWidth="1"/>
    <col min="5342" max="5375" width="11" style="391"/>
    <col min="5376" max="5376" width="21.85546875" style="391" customWidth="1"/>
    <col min="5377" max="5377" width="8.42578125" style="391" customWidth="1"/>
    <col min="5378" max="5378" width="9.42578125" style="391" customWidth="1"/>
    <col min="5379" max="5379" width="9" style="391" customWidth="1"/>
    <col min="5380" max="5380" width="7" style="391" customWidth="1"/>
    <col min="5381" max="5381" width="7.85546875" style="391" customWidth="1"/>
    <col min="5382" max="5382" width="9" style="391" customWidth="1"/>
    <col min="5383" max="5383" width="8.42578125" style="391" customWidth="1"/>
    <col min="5384" max="5384" width="8.140625" style="391" customWidth="1"/>
    <col min="5385" max="5385" width="23.42578125" style="391" customWidth="1"/>
    <col min="5386" max="5386" width="3.7109375" style="391" customWidth="1"/>
    <col min="5387" max="5597" width="11" style="391" customWidth="1"/>
    <col min="5598" max="5631" width="11" style="391"/>
    <col min="5632" max="5632" width="21.85546875" style="391" customWidth="1"/>
    <col min="5633" max="5633" width="8.42578125" style="391" customWidth="1"/>
    <col min="5634" max="5634" width="9.42578125" style="391" customWidth="1"/>
    <col min="5635" max="5635" width="9" style="391" customWidth="1"/>
    <col min="5636" max="5636" width="7" style="391" customWidth="1"/>
    <col min="5637" max="5637" width="7.85546875" style="391" customWidth="1"/>
    <col min="5638" max="5638" width="9" style="391" customWidth="1"/>
    <col min="5639" max="5639" width="8.42578125" style="391" customWidth="1"/>
    <col min="5640" max="5640" width="8.140625" style="391" customWidth="1"/>
    <col min="5641" max="5641" width="23.42578125" style="391" customWidth="1"/>
    <col min="5642" max="5642" width="3.7109375" style="391" customWidth="1"/>
    <col min="5643" max="5853" width="11" style="391" customWidth="1"/>
    <col min="5854" max="5887" width="11" style="391"/>
    <col min="5888" max="5888" width="21.85546875" style="391" customWidth="1"/>
    <col min="5889" max="5889" width="8.42578125" style="391" customWidth="1"/>
    <col min="5890" max="5890" width="9.42578125" style="391" customWidth="1"/>
    <col min="5891" max="5891" width="9" style="391" customWidth="1"/>
    <col min="5892" max="5892" width="7" style="391" customWidth="1"/>
    <col min="5893" max="5893" width="7.85546875" style="391" customWidth="1"/>
    <col min="5894" max="5894" width="9" style="391" customWidth="1"/>
    <col min="5895" max="5895" width="8.42578125" style="391" customWidth="1"/>
    <col min="5896" max="5896" width="8.140625" style="391" customWidth="1"/>
    <col min="5897" max="5897" width="23.42578125" style="391" customWidth="1"/>
    <col min="5898" max="5898" width="3.7109375" style="391" customWidth="1"/>
    <col min="5899" max="6109" width="11" style="391" customWidth="1"/>
    <col min="6110" max="6143" width="11" style="391"/>
    <col min="6144" max="6144" width="21.85546875" style="391" customWidth="1"/>
    <col min="6145" max="6145" width="8.42578125" style="391" customWidth="1"/>
    <col min="6146" max="6146" width="9.42578125" style="391" customWidth="1"/>
    <col min="6147" max="6147" width="9" style="391" customWidth="1"/>
    <col min="6148" max="6148" width="7" style="391" customWidth="1"/>
    <col min="6149" max="6149" width="7.85546875" style="391" customWidth="1"/>
    <col min="6150" max="6150" width="9" style="391" customWidth="1"/>
    <col min="6151" max="6151" width="8.42578125" style="391" customWidth="1"/>
    <col min="6152" max="6152" width="8.140625" style="391" customWidth="1"/>
    <col min="6153" max="6153" width="23.42578125" style="391" customWidth="1"/>
    <col min="6154" max="6154" width="3.7109375" style="391" customWidth="1"/>
    <col min="6155" max="6365" width="11" style="391" customWidth="1"/>
    <col min="6366" max="6399" width="11" style="391"/>
    <col min="6400" max="6400" width="21.85546875" style="391" customWidth="1"/>
    <col min="6401" max="6401" width="8.42578125" style="391" customWidth="1"/>
    <col min="6402" max="6402" width="9.42578125" style="391" customWidth="1"/>
    <col min="6403" max="6403" width="9" style="391" customWidth="1"/>
    <col min="6404" max="6404" width="7" style="391" customWidth="1"/>
    <col min="6405" max="6405" width="7.85546875" style="391" customWidth="1"/>
    <col min="6406" max="6406" width="9" style="391" customWidth="1"/>
    <col min="6407" max="6407" width="8.42578125" style="391" customWidth="1"/>
    <col min="6408" max="6408" width="8.140625" style="391" customWidth="1"/>
    <col min="6409" max="6409" width="23.42578125" style="391" customWidth="1"/>
    <col min="6410" max="6410" width="3.7109375" style="391" customWidth="1"/>
    <col min="6411" max="6621" width="11" style="391" customWidth="1"/>
    <col min="6622" max="6655" width="11" style="391"/>
    <col min="6656" max="6656" width="21.85546875" style="391" customWidth="1"/>
    <col min="6657" max="6657" width="8.42578125" style="391" customWidth="1"/>
    <col min="6658" max="6658" width="9.42578125" style="391" customWidth="1"/>
    <col min="6659" max="6659" width="9" style="391" customWidth="1"/>
    <col min="6660" max="6660" width="7" style="391" customWidth="1"/>
    <col min="6661" max="6661" width="7.85546875" style="391" customWidth="1"/>
    <col min="6662" max="6662" width="9" style="391" customWidth="1"/>
    <col min="6663" max="6663" width="8.42578125" style="391" customWidth="1"/>
    <col min="6664" max="6664" width="8.140625" style="391" customWidth="1"/>
    <col min="6665" max="6665" width="23.42578125" style="391" customWidth="1"/>
    <col min="6666" max="6666" width="3.7109375" style="391" customWidth="1"/>
    <col min="6667" max="6877" width="11" style="391" customWidth="1"/>
    <col min="6878" max="6911" width="11" style="391"/>
    <col min="6912" max="6912" width="21.85546875" style="391" customWidth="1"/>
    <col min="6913" max="6913" width="8.42578125" style="391" customWidth="1"/>
    <col min="6914" max="6914" width="9.42578125" style="391" customWidth="1"/>
    <col min="6915" max="6915" width="9" style="391" customWidth="1"/>
    <col min="6916" max="6916" width="7" style="391" customWidth="1"/>
    <col min="6917" max="6917" width="7.85546875" style="391" customWidth="1"/>
    <col min="6918" max="6918" width="9" style="391" customWidth="1"/>
    <col min="6919" max="6919" width="8.42578125" style="391" customWidth="1"/>
    <col min="6920" max="6920" width="8.140625" style="391" customWidth="1"/>
    <col min="6921" max="6921" width="23.42578125" style="391" customWidth="1"/>
    <col min="6922" max="6922" width="3.7109375" style="391" customWidth="1"/>
    <col min="6923" max="7133" width="11" style="391" customWidth="1"/>
    <col min="7134" max="7167" width="11" style="391"/>
    <col min="7168" max="7168" width="21.85546875" style="391" customWidth="1"/>
    <col min="7169" max="7169" width="8.42578125" style="391" customWidth="1"/>
    <col min="7170" max="7170" width="9.42578125" style="391" customWidth="1"/>
    <col min="7171" max="7171" width="9" style="391" customWidth="1"/>
    <col min="7172" max="7172" width="7" style="391" customWidth="1"/>
    <col min="7173" max="7173" width="7.85546875" style="391" customWidth="1"/>
    <col min="7174" max="7174" width="9" style="391" customWidth="1"/>
    <col min="7175" max="7175" width="8.42578125" style="391" customWidth="1"/>
    <col min="7176" max="7176" width="8.140625" style="391" customWidth="1"/>
    <col min="7177" max="7177" width="23.42578125" style="391" customWidth="1"/>
    <col min="7178" max="7178" width="3.7109375" style="391" customWidth="1"/>
    <col min="7179" max="7389" width="11" style="391" customWidth="1"/>
    <col min="7390" max="7423" width="11" style="391"/>
    <col min="7424" max="7424" width="21.85546875" style="391" customWidth="1"/>
    <col min="7425" max="7425" width="8.42578125" style="391" customWidth="1"/>
    <col min="7426" max="7426" width="9.42578125" style="391" customWidth="1"/>
    <col min="7427" max="7427" width="9" style="391" customWidth="1"/>
    <col min="7428" max="7428" width="7" style="391" customWidth="1"/>
    <col min="7429" max="7429" width="7.85546875" style="391" customWidth="1"/>
    <col min="7430" max="7430" width="9" style="391" customWidth="1"/>
    <col min="7431" max="7431" width="8.42578125" style="391" customWidth="1"/>
    <col min="7432" max="7432" width="8.140625" style="391" customWidth="1"/>
    <col min="7433" max="7433" width="23.42578125" style="391" customWidth="1"/>
    <col min="7434" max="7434" width="3.7109375" style="391" customWidth="1"/>
    <col min="7435" max="7645" width="11" style="391" customWidth="1"/>
    <col min="7646" max="7679" width="11" style="391"/>
    <col min="7680" max="7680" width="21.85546875" style="391" customWidth="1"/>
    <col min="7681" max="7681" width="8.42578125" style="391" customWidth="1"/>
    <col min="7682" max="7682" width="9.42578125" style="391" customWidth="1"/>
    <col min="7683" max="7683" width="9" style="391" customWidth="1"/>
    <col min="7684" max="7684" width="7" style="391" customWidth="1"/>
    <col min="7685" max="7685" width="7.85546875" style="391" customWidth="1"/>
    <col min="7686" max="7686" width="9" style="391" customWidth="1"/>
    <col min="7687" max="7687" width="8.42578125" style="391" customWidth="1"/>
    <col min="7688" max="7688" width="8.140625" style="391" customWidth="1"/>
    <col min="7689" max="7689" width="23.42578125" style="391" customWidth="1"/>
    <col min="7690" max="7690" width="3.7109375" style="391" customWidth="1"/>
    <col min="7691" max="7901" width="11" style="391" customWidth="1"/>
    <col min="7902" max="7935" width="11" style="391"/>
    <col min="7936" max="7936" width="21.85546875" style="391" customWidth="1"/>
    <col min="7937" max="7937" width="8.42578125" style="391" customWidth="1"/>
    <col min="7938" max="7938" width="9.42578125" style="391" customWidth="1"/>
    <col min="7939" max="7939" width="9" style="391" customWidth="1"/>
    <col min="7940" max="7940" width="7" style="391" customWidth="1"/>
    <col min="7941" max="7941" width="7.85546875" style="391" customWidth="1"/>
    <col min="7942" max="7942" width="9" style="391" customWidth="1"/>
    <col min="7943" max="7943" width="8.42578125" style="391" customWidth="1"/>
    <col min="7944" max="7944" width="8.140625" style="391" customWidth="1"/>
    <col min="7945" max="7945" width="23.42578125" style="391" customWidth="1"/>
    <col min="7946" max="7946" width="3.7109375" style="391" customWidth="1"/>
    <col min="7947" max="8157" width="11" style="391" customWidth="1"/>
    <col min="8158" max="8191" width="11" style="391"/>
    <col min="8192" max="8192" width="21.85546875" style="391" customWidth="1"/>
    <col min="8193" max="8193" width="8.42578125" style="391" customWidth="1"/>
    <col min="8194" max="8194" width="9.42578125" style="391" customWidth="1"/>
    <col min="8195" max="8195" width="9" style="391" customWidth="1"/>
    <col min="8196" max="8196" width="7" style="391" customWidth="1"/>
    <col min="8197" max="8197" width="7.85546875" style="391" customWidth="1"/>
    <col min="8198" max="8198" width="9" style="391" customWidth="1"/>
    <col min="8199" max="8199" width="8.42578125" style="391" customWidth="1"/>
    <col min="8200" max="8200" width="8.140625" style="391" customWidth="1"/>
    <col min="8201" max="8201" width="23.42578125" style="391" customWidth="1"/>
    <col min="8202" max="8202" width="3.7109375" style="391" customWidth="1"/>
    <col min="8203" max="8413" width="11" style="391" customWidth="1"/>
    <col min="8414" max="8447" width="11" style="391"/>
    <col min="8448" max="8448" width="21.85546875" style="391" customWidth="1"/>
    <col min="8449" max="8449" width="8.42578125" style="391" customWidth="1"/>
    <col min="8450" max="8450" width="9.42578125" style="391" customWidth="1"/>
    <col min="8451" max="8451" width="9" style="391" customWidth="1"/>
    <col min="8452" max="8452" width="7" style="391" customWidth="1"/>
    <col min="8453" max="8453" width="7.85546875" style="391" customWidth="1"/>
    <col min="8454" max="8454" width="9" style="391" customWidth="1"/>
    <col min="8455" max="8455" width="8.42578125" style="391" customWidth="1"/>
    <col min="8456" max="8456" width="8.140625" style="391" customWidth="1"/>
    <col min="8457" max="8457" width="23.42578125" style="391" customWidth="1"/>
    <col min="8458" max="8458" width="3.7109375" style="391" customWidth="1"/>
    <col min="8459" max="8669" width="11" style="391" customWidth="1"/>
    <col min="8670" max="8703" width="11" style="391"/>
    <col min="8704" max="8704" width="21.85546875" style="391" customWidth="1"/>
    <col min="8705" max="8705" width="8.42578125" style="391" customWidth="1"/>
    <col min="8706" max="8706" width="9.42578125" style="391" customWidth="1"/>
    <col min="8707" max="8707" width="9" style="391" customWidth="1"/>
    <col min="8708" max="8708" width="7" style="391" customWidth="1"/>
    <col min="8709" max="8709" width="7.85546875" style="391" customWidth="1"/>
    <col min="8710" max="8710" width="9" style="391" customWidth="1"/>
    <col min="8711" max="8711" width="8.42578125" style="391" customWidth="1"/>
    <col min="8712" max="8712" width="8.140625" style="391" customWidth="1"/>
    <col min="8713" max="8713" width="23.42578125" style="391" customWidth="1"/>
    <col min="8714" max="8714" width="3.7109375" style="391" customWidth="1"/>
    <col min="8715" max="8925" width="11" style="391" customWidth="1"/>
    <col min="8926" max="8959" width="11" style="391"/>
    <col min="8960" max="8960" width="21.85546875" style="391" customWidth="1"/>
    <col min="8961" max="8961" width="8.42578125" style="391" customWidth="1"/>
    <col min="8962" max="8962" width="9.42578125" style="391" customWidth="1"/>
    <col min="8963" max="8963" width="9" style="391" customWidth="1"/>
    <col min="8964" max="8964" width="7" style="391" customWidth="1"/>
    <col min="8965" max="8965" width="7.85546875" style="391" customWidth="1"/>
    <col min="8966" max="8966" width="9" style="391" customWidth="1"/>
    <col min="8967" max="8967" width="8.42578125" style="391" customWidth="1"/>
    <col min="8968" max="8968" width="8.140625" style="391" customWidth="1"/>
    <col min="8969" max="8969" width="23.42578125" style="391" customWidth="1"/>
    <col min="8970" max="8970" width="3.7109375" style="391" customWidth="1"/>
    <col min="8971" max="9181" width="11" style="391" customWidth="1"/>
    <col min="9182" max="9215" width="11" style="391"/>
    <col min="9216" max="9216" width="21.85546875" style="391" customWidth="1"/>
    <col min="9217" max="9217" width="8.42578125" style="391" customWidth="1"/>
    <col min="9218" max="9218" width="9.42578125" style="391" customWidth="1"/>
    <col min="9219" max="9219" width="9" style="391" customWidth="1"/>
    <col min="9220" max="9220" width="7" style="391" customWidth="1"/>
    <col min="9221" max="9221" width="7.85546875" style="391" customWidth="1"/>
    <col min="9222" max="9222" width="9" style="391" customWidth="1"/>
    <col min="9223" max="9223" width="8.42578125" style="391" customWidth="1"/>
    <col min="9224" max="9224" width="8.140625" style="391" customWidth="1"/>
    <col min="9225" max="9225" width="23.42578125" style="391" customWidth="1"/>
    <col min="9226" max="9226" width="3.7109375" style="391" customWidth="1"/>
    <col min="9227" max="9437" width="11" style="391" customWidth="1"/>
    <col min="9438" max="9471" width="11" style="391"/>
    <col min="9472" max="9472" width="21.85546875" style="391" customWidth="1"/>
    <col min="9473" max="9473" width="8.42578125" style="391" customWidth="1"/>
    <col min="9474" max="9474" width="9.42578125" style="391" customWidth="1"/>
    <col min="9475" max="9475" width="9" style="391" customWidth="1"/>
    <col min="9476" max="9476" width="7" style="391" customWidth="1"/>
    <col min="9477" max="9477" width="7.85546875" style="391" customWidth="1"/>
    <col min="9478" max="9478" width="9" style="391" customWidth="1"/>
    <col min="9479" max="9479" width="8.42578125" style="391" customWidth="1"/>
    <col min="9480" max="9480" width="8.140625" style="391" customWidth="1"/>
    <col min="9481" max="9481" width="23.42578125" style="391" customWidth="1"/>
    <col min="9482" max="9482" width="3.7109375" style="391" customWidth="1"/>
    <col min="9483" max="9693" width="11" style="391" customWidth="1"/>
    <col min="9694" max="9727" width="11" style="391"/>
    <col min="9728" max="9728" width="21.85546875" style="391" customWidth="1"/>
    <col min="9729" max="9729" width="8.42578125" style="391" customWidth="1"/>
    <col min="9730" max="9730" width="9.42578125" style="391" customWidth="1"/>
    <col min="9731" max="9731" width="9" style="391" customWidth="1"/>
    <col min="9732" max="9732" width="7" style="391" customWidth="1"/>
    <col min="9733" max="9733" width="7.85546875" style="391" customWidth="1"/>
    <col min="9734" max="9734" width="9" style="391" customWidth="1"/>
    <col min="9735" max="9735" width="8.42578125" style="391" customWidth="1"/>
    <col min="9736" max="9736" width="8.140625" style="391" customWidth="1"/>
    <col min="9737" max="9737" width="23.42578125" style="391" customWidth="1"/>
    <col min="9738" max="9738" width="3.7109375" style="391" customWidth="1"/>
    <col min="9739" max="9949" width="11" style="391" customWidth="1"/>
    <col min="9950" max="9983" width="11" style="391"/>
    <col min="9984" max="9984" width="21.85546875" style="391" customWidth="1"/>
    <col min="9985" max="9985" width="8.42578125" style="391" customWidth="1"/>
    <col min="9986" max="9986" width="9.42578125" style="391" customWidth="1"/>
    <col min="9987" max="9987" width="9" style="391" customWidth="1"/>
    <col min="9988" max="9988" width="7" style="391" customWidth="1"/>
    <col min="9989" max="9989" width="7.85546875" style="391" customWidth="1"/>
    <col min="9990" max="9990" width="9" style="391" customWidth="1"/>
    <col min="9991" max="9991" width="8.42578125" style="391" customWidth="1"/>
    <col min="9992" max="9992" width="8.140625" style="391" customWidth="1"/>
    <col min="9993" max="9993" width="23.42578125" style="391" customWidth="1"/>
    <col min="9994" max="9994" width="3.7109375" style="391" customWidth="1"/>
    <col min="9995" max="10205" width="11" style="391" customWidth="1"/>
    <col min="10206" max="10239" width="11" style="391"/>
    <col min="10240" max="10240" width="21.85546875" style="391" customWidth="1"/>
    <col min="10241" max="10241" width="8.42578125" style="391" customWidth="1"/>
    <col min="10242" max="10242" width="9.42578125" style="391" customWidth="1"/>
    <col min="10243" max="10243" width="9" style="391" customWidth="1"/>
    <col min="10244" max="10244" width="7" style="391" customWidth="1"/>
    <col min="10245" max="10245" width="7.85546875" style="391" customWidth="1"/>
    <col min="10246" max="10246" width="9" style="391" customWidth="1"/>
    <col min="10247" max="10247" width="8.42578125" style="391" customWidth="1"/>
    <col min="10248" max="10248" width="8.140625" style="391" customWidth="1"/>
    <col min="10249" max="10249" width="23.42578125" style="391" customWidth="1"/>
    <col min="10250" max="10250" width="3.7109375" style="391" customWidth="1"/>
    <col min="10251" max="10461" width="11" style="391" customWidth="1"/>
    <col min="10462" max="10495" width="11" style="391"/>
    <col min="10496" max="10496" width="21.85546875" style="391" customWidth="1"/>
    <col min="10497" max="10497" width="8.42578125" style="391" customWidth="1"/>
    <col min="10498" max="10498" width="9.42578125" style="391" customWidth="1"/>
    <col min="10499" max="10499" width="9" style="391" customWidth="1"/>
    <col min="10500" max="10500" width="7" style="391" customWidth="1"/>
    <col min="10501" max="10501" width="7.85546875" style="391" customWidth="1"/>
    <col min="10502" max="10502" width="9" style="391" customWidth="1"/>
    <col min="10503" max="10503" width="8.42578125" style="391" customWidth="1"/>
    <col min="10504" max="10504" width="8.140625" style="391" customWidth="1"/>
    <col min="10505" max="10505" width="23.42578125" style="391" customWidth="1"/>
    <col min="10506" max="10506" width="3.7109375" style="391" customWidth="1"/>
    <col min="10507" max="10717" width="11" style="391" customWidth="1"/>
    <col min="10718" max="10751" width="11" style="391"/>
    <col min="10752" max="10752" width="21.85546875" style="391" customWidth="1"/>
    <col min="10753" max="10753" width="8.42578125" style="391" customWidth="1"/>
    <col min="10754" max="10754" width="9.42578125" style="391" customWidth="1"/>
    <col min="10755" max="10755" width="9" style="391" customWidth="1"/>
    <col min="10756" max="10756" width="7" style="391" customWidth="1"/>
    <col min="10757" max="10757" width="7.85546875" style="391" customWidth="1"/>
    <col min="10758" max="10758" width="9" style="391" customWidth="1"/>
    <col min="10759" max="10759" width="8.42578125" style="391" customWidth="1"/>
    <col min="10760" max="10760" width="8.140625" style="391" customWidth="1"/>
    <col min="10761" max="10761" width="23.42578125" style="391" customWidth="1"/>
    <col min="10762" max="10762" width="3.7109375" style="391" customWidth="1"/>
    <col min="10763" max="10973" width="11" style="391" customWidth="1"/>
    <col min="10974" max="11007" width="11" style="391"/>
    <col min="11008" max="11008" width="21.85546875" style="391" customWidth="1"/>
    <col min="11009" max="11009" width="8.42578125" style="391" customWidth="1"/>
    <col min="11010" max="11010" width="9.42578125" style="391" customWidth="1"/>
    <col min="11011" max="11011" width="9" style="391" customWidth="1"/>
    <col min="11012" max="11012" width="7" style="391" customWidth="1"/>
    <col min="11013" max="11013" width="7.85546875" style="391" customWidth="1"/>
    <col min="11014" max="11014" width="9" style="391" customWidth="1"/>
    <col min="11015" max="11015" width="8.42578125" style="391" customWidth="1"/>
    <col min="11016" max="11016" width="8.140625" style="391" customWidth="1"/>
    <col min="11017" max="11017" width="23.42578125" style="391" customWidth="1"/>
    <col min="11018" max="11018" width="3.7109375" style="391" customWidth="1"/>
    <col min="11019" max="11229" width="11" style="391" customWidth="1"/>
    <col min="11230" max="11263" width="11" style="391"/>
    <col min="11264" max="11264" width="21.85546875" style="391" customWidth="1"/>
    <col min="11265" max="11265" width="8.42578125" style="391" customWidth="1"/>
    <col min="11266" max="11266" width="9.42578125" style="391" customWidth="1"/>
    <col min="11267" max="11267" width="9" style="391" customWidth="1"/>
    <col min="11268" max="11268" width="7" style="391" customWidth="1"/>
    <col min="11269" max="11269" width="7.85546875" style="391" customWidth="1"/>
    <col min="11270" max="11270" width="9" style="391" customWidth="1"/>
    <col min="11271" max="11271" width="8.42578125" style="391" customWidth="1"/>
    <col min="11272" max="11272" width="8.140625" style="391" customWidth="1"/>
    <col min="11273" max="11273" width="23.42578125" style="391" customWidth="1"/>
    <col min="11274" max="11274" width="3.7109375" style="391" customWidth="1"/>
    <col min="11275" max="11485" width="11" style="391" customWidth="1"/>
    <col min="11486" max="11519" width="11" style="391"/>
    <col min="11520" max="11520" width="21.85546875" style="391" customWidth="1"/>
    <col min="11521" max="11521" width="8.42578125" style="391" customWidth="1"/>
    <col min="11522" max="11522" width="9.42578125" style="391" customWidth="1"/>
    <col min="11523" max="11523" width="9" style="391" customWidth="1"/>
    <col min="11524" max="11524" width="7" style="391" customWidth="1"/>
    <col min="11525" max="11525" width="7.85546875" style="391" customWidth="1"/>
    <col min="11526" max="11526" width="9" style="391" customWidth="1"/>
    <col min="11527" max="11527" width="8.42578125" style="391" customWidth="1"/>
    <col min="11528" max="11528" width="8.140625" style="391" customWidth="1"/>
    <col min="11529" max="11529" width="23.42578125" style="391" customWidth="1"/>
    <col min="11530" max="11530" width="3.7109375" style="391" customWidth="1"/>
    <col min="11531" max="11741" width="11" style="391" customWidth="1"/>
    <col min="11742" max="11775" width="11" style="391"/>
    <col min="11776" max="11776" width="21.85546875" style="391" customWidth="1"/>
    <col min="11777" max="11777" width="8.42578125" style="391" customWidth="1"/>
    <col min="11778" max="11778" width="9.42578125" style="391" customWidth="1"/>
    <col min="11779" max="11779" width="9" style="391" customWidth="1"/>
    <col min="11780" max="11780" width="7" style="391" customWidth="1"/>
    <col min="11781" max="11781" width="7.85546875" style="391" customWidth="1"/>
    <col min="11782" max="11782" width="9" style="391" customWidth="1"/>
    <col min="11783" max="11783" width="8.42578125" style="391" customWidth="1"/>
    <col min="11784" max="11784" width="8.140625" style="391" customWidth="1"/>
    <col min="11785" max="11785" width="23.42578125" style="391" customWidth="1"/>
    <col min="11786" max="11786" width="3.7109375" style="391" customWidth="1"/>
    <col min="11787" max="11997" width="11" style="391" customWidth="1"/>
    <col min="11998" max="12031" width="11" style="391"/>
    <col min="12032" max="12032" width="21.85546875" style="391" customWidth="1"/>
    <col min="12033" max="12033" width="8.42578125" style="391" customWidth="1"/>
    <col min="12034" max="12034" width="9.42578125" style="391" customWidth="1"/>
    <col min="12035" max="12035" width="9" style="391" customWidth="1"/>
    <col min="12036" max="12036" width="7" style="391" customWidth="1"/>
    <col min="12037" max="12037" width="7.85546875" style="391" customWidth="1"/>
    <col min="12038" max="12038" width="9" style="391" customWidth="1"/>
    <col min="12039" max="12039" width="8.42578125" style="391" customWidth="1"/>
    <col min="12040" max="12040" width="8.140625" style="391" customWidth="1"/>
    <col min="12041" max="12041" width="23.42578125" style="391" customWidth="1"/>
    <col min="12042" max="12042" width="3.7109375" style="391" customWidth="1"/>
    <col min="12043" max="12253" width="11" style="391" customWidth="1"/>
    <col min="12254" max="12287" width="11" style="391"/>
    <col min="12288" max="12288" width="21.85546875" style="391" customWidth="1"/>
    <col min="12289" max="12289" width="8.42578125" style="391" customWidth="1"/>
    <col min="12290" max="12290" width="9.42578125" style="391" customWidth="1"/>
    <col min="12291" max="12291" width="9" style="391" customWidth="1"/>
    <col min="12292" max="12292" width="7" style="391" customWidth="1"/>
    <col min="12293" max="12293" width="7.85546875" style="391" customWidth="1"/>
    <col min="12294" max="12294" width="9" style="391" customWidth="1"/>
    <col min="12295" max="12295" width="8.42578125" style="391" customWidth="1"/>
    <col min="12296" max="12296" width="8.140625" style="391" customWidth="1"/>
    <col min="12297" max="12297" width="23.42578125" style="391" customWidth="1"/>
    <col min="12298" max="12298" width="3.7109375" style="391" customWidth="1"/>
    <col min="12299" max="12509" width="11" style="391" customWidth="1"/>
    <col min="12510" max="12543" width="11" style="391"/>
    <col min="12544" max="12544" width="21.85546875" style="391" customWidth="1"/>
    <col min="12545" max="12545" width="8.42578125" style="391" customWidth="1"/>
    <col min="12546" max="12546" width="9.42578125" style="391" customWidth="1"/>
    <col min="12547" max="12547" width="9" style="391" customWidth="1"/>
    <col min="12548" max="12548" width="7" style="391" customWidth="1"/>
    <col min="12549" max="12549" width="7.85546875" style="391" customWidth="1"/>
    <col min="12550" max="12550" width="9" style="391" customWidth="1"/>
    <col min="12551" max="12551" width="8.42578125" style="391" customWidth="1"/>
    <col min="12552" max="12552" width="8.140625" style="391" customWidth="1"/>
    <col min="12553" max="12553" width="23.42578125" style="391" customWidth="1"/>
    <col min="12554" max="12554" width="3.7109375" style="391" customWidth="1"/>
    <col min="12555" max="12765" width="11" style="391" customWidth="1"/>
    <col min="12766" max="12799" width="11" style="391"/>
    <col min="12800" max="12800" width="21.85546875" style="391" customWidth="1"/>
    <col min="12801" max="12801" width="8.42578125" style="391" customWidth="1"/>
    <col min="12802" max="12802" width="9.42578125" style="391" customWidth="1"/>
    <col min="12803" max="12803" width="9" style="391" customWidth="1"/>
    <col min="12804" max="12804" width="7" style="391" customWidth="1"/>
    <col min="12805" max="12805" width="7.85546875" style="391" customWidth="1"/>
    <col min="12806" max="12806" width="9" style="391" customWidth="1"/>
    <col min="12807" max="12807" width="8.42578125" style="391" customWidth="1"/>
    <col min="12808" max="12808" width="8.140625" style="391" customWidth="1"/>
    <col min="12809" max="12809" width="23.42578125" style="391" customWidth="1"/>
    <col min="12810" max="12810" width="3.7109375" style="391" customWidth="1"/>
    <col min="12811" max="13021" width="11" style="391" customWidth="1"/>
    <col min="13022" max="13055" width="11" style="391"/>
    <col min="13056" max="13056" width="21.85546875" style="391" customWidth="1"/>
    <col min="13057" max="13057" width="8.42578125" style="391" customWidth="1"/>
    <col min="13058" max="13058" width="9.42578125" style="391" customWidth="1"/>
    <col min="13059" max="13059" width="9" style="391" customWidth="1"/>
    <col min="13060" max="13060" width="7" style="391" customWidth="1"/>
    <col min="13061" max="13061" width="7.85546875" style="391" customWidth="1"/>
    <col min="13062" max="13062" width="9" style="391" customWidth="1"/>
    <col min="13063" max="13063" width="8.42578125" style="391" customWidth="1"/>
    <col min="13064" max="13064" width="8.140625" style="391" customWidth="1"/>
    <col min="13065" max="13065" width="23.42578125" style="391" customWidth="1"/>
    <col min="13066" max="13066" width="3.7109375" style="391" customWidth="1"/>
    <col min="13067" max="13277" width="11" style="391" customWidth="1"/>
    <col min="13278" max="13311" width="11" style="391"/>
    <col min="13312" max="13312" width="21.85546875" style="391" customWidth="1"/>
    <col min="13313" max="13313" width="8.42578125" style="391" customWidth="1"/>
    <col min="13314" max="13314" width="9.42578125" style="391" customWidth="1"/>
    <col min="13315" max="13315" width="9" style="391" customWidth="1"/>
    <col min="13316" max="13316" width="7" style="391" customWidth="1"/>
    <col min="13317" max="13317" width="7.85546875" style="391" customWidth="1"/>
    <col min="13318" max="13318" width="9" style="391" customWidth="1"/>
    <col min="13319" max="13319" width="8.42578125" style="391" customWidth="1"/>
    <col min="13320" max="13320" width="8.140625" style="391" customWidth="1"/>
    <col min="13321" max="13321" width="23.42578125" style="391" customWidth="1"/>
    <col min="13322" max="13322" width="3.7109375" style="391" customWidth="1"/>
    <col min="13323" max="13533" width="11" style="391" customWidth="1"/>
    <col min="13534" max="13567" width="11" style="391"/>
    <col min="13568" max="13568" width="21.85546875" style="391" customWidth="1"/>
    <col min="13569" max="13569" width="8.42578125" style="391" customWidth="1"/>
    <col min="13570" max="13570" width="9.42578125" style="391" customWidth="1"/>
    <col min="13571" max="13571" width="9" style="391" customWidth="1"/>
    <col min="13572" max="13572" width="7" style="391" customWidth="1"/>
    <col min="13573" max="13573" width="7.85546875" style="391" customWidth="1"/>
    <col min="13574" max="13574" width="9" style="391" customWidth="1"/>
    <col min="13575" max="13575" width="8.42578125" style="391" customWidth="1"/>
    <col min="13576" max="13576" width="8.140625" style="391" customWidth="1"/>
    <col min="13577" max="13577" width="23.42578125" style="391" customWidth="1"/>
    <col min="13578" max="13578" width="3.7109375" style="391" customWidth="1"/>
    <col min="13579" max="13789" width="11" style="391" customWidth="1"/>
    <col min="13790" max="13823" width="11" style="391"/>
    <col min="13824" max="13824" width="21.85546875" style="391" customWidth="1"/>
    <col min="13825" max="13825" width="8.42578125" style="391" customWidth="1"/>
    <col min="13826" max="13826" width="9.42578125" style="391" customWidth="1"/>
    <col min="13827" max="13827" width="9" style="391" customWidth="1"/>
    <col min="13828" max="13828" width="7" style="391" customWidth="1"/>
    <col min="13829" max="13829" width="7.85546875" style="391" customWidth="1"/>
    <col min="13830" max="13830" width="9" style="391" customWidth="1"/>
    <col min="13831" max="13831" width="8.42578125" style="391" customWidth="1"/>
    <col min="13832" max="13832" width="8.140625" style="391" customWidth="1"/>
    <col min="13833" max="13833" width="23.42578125" style="391" customWidth="1"/>
    <col min="13834" max="13834" width="3.7109375" style="391" customWidth="1"/>
    <col min="13835" max="14045" width="11" style="391" customWidth="1"/>
    <col min="14046" max="14079" width="11" style="391"/>
    <col min="14080" max="14080" width="21.85546875" style="391" customWidth="1"/>
    <col min="14081" max="14081" width="8.42578125" style="391" customWidth="1"/>
    <col min="14082" max="14082" width="9.42578125" style="391" customWidth="1"/>
    <col min="14083" max="14083" width="9" style="391" customWidth="1"/>
    <col min="14084" max="14084" width="7" style="391" customWidth="1"/>
    <col min="14085" max="14085" width="7.85546875" style="391" customWidth="1"/>
    <col min="14086" max="14086" width="9" style="391" customWidth="1"/>
    <col min="14087" max="14087" width="8.42578125" style="391" customWidth="1"/>
    <col min="14088" max="14088" width="8.140625" style="391" customWidth="1"/>
    <col min="14089" max="14089" width="23.42578125" style="391" customWidth="1"/>
    <col min="14090" max="14090" width="3.7109375" style="391" customWidth="1"/>
    <col min="14091" max="14301" width="11" style="391" customWidth="1"/>
    <col min="14302" max="14335" width="11" style="391"/>
    <col min="14336" max="14336" width="21.85546875" style="391" customWidth="1"/>
    <col min="14337" max="14337" width="8.42578125" style="391" customWidth="1"/>
    <col min="14338" max="14338" width="9.42578125" style="391" customWidth="1"/>
    <col min="14339" max="14339" width="9" style="391" customWidth="1"/>
    <col min="14340" max="14340" width="7" style="391" customWidth="1"/>
    <col min="14341" max="14341" width="7.85546875" style="391" customWidth="1"/>
    <col min="14342" max="14342" width="9" style="391" customWidth="1"/>
    <col min="14343" max="14343" width="8.42578125" style="391" customWidth="1"/>
    <col min="14344" max="14344" width="8.140625" style="391" customWidth="1"/>
    <col min="14345" max="14345" width="23.42578125" style="391" customWidth="1"/>
    <col min="14346" max="14346" width="3.7109375" style="391" customWidth="1"/>
    <col min="14347" max="14557" width="11" style="391" customWidth="1"/>
    <col min="14558" max="14591" width="11" style="391"/>
    <col min="14592" max="14592" width="21.85546875" style="391" customWidth="1"/>
    <col min="14593" max="14593" width="8.42578125" style="391" customWidth="1"/>
    <col min="14594" max="14594" width="9.42578125" style="391" customWidth="1"/>
    <col min="14595" max="14595" width="9" style="391" customWidth="1"/>
    <col min="14596" max="14596" width="7" style="391" customWidth="1"/>
    <col min="14597" max="14597" width="7.85546875" style="391" customWidth="1"/>
    <col min="14598" max="14598" width="9" style="391" customWidth="1"/>
    <col min="14599" max="14599" width="8.42578125" style="391" customWidth="1"/>
    <col min="14600" max="14600" width="8.140625" style="391" customWidth="1"/>
    <col min="14601" max="14601" width="23.42578125" style="391" customWidth="1"/>
    <col min="14602" max="14602" width="3.7109375" style="391" customWidth="1"/>
    <col min="14603" max="14813" width="11" style="391" customWidth="1"/>
    <col min="14814" max="14847" width="11" style="391"/>
    <col min="14848" max="14848" width="21.85546875" style="391" customWidth="1"/>
    <col min="14849" max="14849" width="8.42578125" style="391" customWidth="1"/>
    <col min="14850" max="14850" width="9.42578125" style="391" customWidth="1"/>
    <col min="14851" max="14851" width="9" style="391" customWidth="1"/>
    <col min="14852" max="14852" width="7" style="391" customWidth="1"/>
    <col min="14853" max="14853" width="7.85546875" style="391" customWidth="1"/>
    <col min="14854" max="14854" width="9" style="391" customWidth="1"/>
    <col min="14855" max="14855" width="8.42578125" style="391" customWidth="1"/>
    <col min="14856" max="14856" width="8.140625" style="391" customWidth="1"/>
    <col min="14857" max="14857" width="23.42578125" style="391" customWidth="1"/>
    <col min="14858" max="14858" width="3.7109375" style="391" customWidth="1"/>
    <col min="14859" max="15069" width="11" style="391" customWidth="1"/>
    <col min="15070" max="15103" width="11" style="391"/>
    <col min="15104" max="15104" width="21.85546875" style="391" customWidth="1"/>
    <col min="15105" max="15105" width="8.42578125" style="391" customWidth="1"/>
    <col min="15106" max="15106" width="9.42578125" style="391" customWidth="1"/>
    <col min="15107" max="15107" width="9" style="391" customWidth="1"/>
    <col min="15108" max="15108" width="7" style="391" customWidth="1"/>
    <col min="15109" max="15109" width="7.85546875" style="391" customWidth="1"/>
    <col min="15110" max="15110" width="9" style="391" customWidth="1"/>
    <col min="15111" max="15111" width="8.42578125" style="391" customWidth="1"/>
    <col min="15112" max="15112" width="8.140625" style="391" customWidth="1"/>
    <col min="15113" max="15113" width="23.42578125" style="391" customWidth="1"/>
    <col min="15114" max="15114" width="3.7109375" style="391" customWidth="1"/>
    <col min="15115" max="15325" width="11" style="391" customWidth="1"/>
    <col min="15326" max="15359" width="11" style="391"/>
    <col min="15360" max="15360" width="21.85546875" style="391" customWidth="1"/>
    <col min="15361" max="15361" width="8.42578125" style="391" customWidth="1"/>
    <col min="15362" max="15362" width="9.42578125" style="391" customWidth="1"/>
    <col min="15363" max="15363" width="9" style="391" customWidth="1"/>
    <col min="15364" max="15364" width="7" style="391" customWidth="1"/>
    <col min="15365" max="15365" width="7.85546875" style="391" customWidth="1"/>
    <col min="15366" max="15366" width="9" style="391" customWidth="1"/>
    <col min="15367" max="15367" width="8.42578125" style="391" customWidth="1"/>
    <col min="15368" max="15368" width="8.140625" style="391" customWidth="1"/>
    <col min="15369" max="15369" width="23.42578125" style="391" customWidth="1"/>
    <col min="15370" max="15370" width="3.7109375" style="391" customWidth="1"/>
    <col min="15371" max="15581" width="11" style="391" customWidth="1"/>
    <col min="15582" max="15615" width="11" style="391"/>
    <col min="15616" max="15616" width="21.85546875" style="391" customWidth="1"/>
    <col min="15617" max="15617" width="8.42578125" style="391" customWidth="1"/>
    <col min="15618" max="15618" width="9.42578125" style="391" customWidth="1"/>
    <col min="15619" max="15619" width="9" style="391" customWidth="1"/>
    <col min="15620" max="15620" width="7" style="391" customWidth="1"/>
    <col min="15621" max="15621" width="7.85546875" style="391" customWidth="1"/>
    <col min="15622" max="15622" width="9" style="391" customWidth="1"/>
    <col min="15623" max="15623" width="8.42578125" style="391" customWidth="1"/>
    <col min="15624" max="15624" width="8.140625" style="391" customWidth="1"/>
    <col min="15625" max="15625" width="23.42578125" style="391" customWidth="1"/>
    <col min="15626" max="15626" width="3.7109375" style="391" customWidth="1"/>
    <col min="15627" max="15837" width="11" style="391" customWidth="1"/>
    <col min="15838" max="15871" width="11" style="391"/>
    <col min="15872" max="15872" width="21.85546875" style="391" customWidth="1"/>
    <col min="15873" max="15873" width="8.42578125" style="391" customWidth="1"/>
    <col min="15874" max="15874" width="9.42578125" style="391" customWidth="1"/>
    <col min="15875" max="15875" width="9" style="391" customWidth="1"/>
    <col min="15876" max="15876" width="7" style="391" customWidth="1"/>
    <col min="15877" max="15877" width="7.85546875" style="391" customWidth="1"/>
    <col min="15878" max="15878" width="9" style="391" customWidth="1"/>
    <col min="15879" max="15879" width="8.42578125" style="391" customWidth="1"/>
    <col min="15880" max="15880" width="8.140625" style="391" customWidth="1"/>
    <col min="15881" max="15881" width="23.42578125" style="391" customWidth="1"/>
    <col min="15882" max="15882" width="3.7109375" style="391" customWidth="1"/>
    <col min="15883" max="16093" width="11" style="391" customWidth="1"/>
    <col min="16094" max="16127" width="11" style="391"/>
    <col min="16128" max="16128" width="21.85546875" style="391" customWidth="1"/>
    <col min="16129" max="16129" width="8.42578125" style="391" customWidth="1"/>
    <col min="16130" max="16130" width="9.42578125" style="391" customWidth="1"/>
    <col min="16131" max="16131" width="9" style="391" customWidth="1"/>
    <col min="16132" max="16132" width="7" style="391" customWidth="1"/>
    <col min="16133" max="16133" width="7.85546875" style="391" customWidth="1"/>
    <col min="16134" max="16134" width="9" style="391" customWidth="1"/>
    <col min="16135" max="16135" width="8.42578125" style="391" customWidth="1"/>
    <col min="16136" max="16136" width="8.140625" style="391" customWidth="1"/>
    <col min="16137" max="16137" width="23.42578125" style="391" customWidth="1"/>
    <col min="16138" max="16138" width="3.7109375" style="391" customWidth="1"/>
    <col min="16139" max="16349" width="11" style="391" customWidth="1"/>
    <col min="16350" max="16384" width="11" style="391"/>
  </cols>
  <sheetData>
    <row r="1" spans="1:22" ht="24.75" customHeight="1">
      <c r="A1" s="1" t="s">
        <v>0</v>
      </c>
      <c r="B1" s="389"/>
      <c r="C1" s="390"/>
      <c r="D1" s="390"/>
      <c r="E1" s="390"/>
      <c r="F1" s="390"/>
      <c r="G1" s="389"/>
      <c r="I1" s="392" t="s">
        <v>1</v>
      </c>
    </row>
    <row r="2" spans="1:22" ht="18.95" customHeight="1">
      <c r="A2" s="390"/>
      <c r="B2" s="389"/>
      <c r="C2" s="390"/>
      <c r="D2" s="390"/>
      <c r="E2" s="390"/>
      <c r="F2" s="390"/>
      <c r="G2" s="389"/>
      <c r="I2" s="390"/>
      <c r="K2" s="393"/>
    </row>
    <row r="3" spans="1:22" s="360" customFormat="1" ht="18.95" customHeight="1">
      <c r="A3" s="394" t="s">
        <v>381</v>
      </c>
      <c r="B3" s="395"/>
      <c r="C3" s="396"/>
      <c r="D3" s="396"/>
      <c r="E3" s="396"/>
      <c r="F3" s="396"/>
      <c r="G3" s="395"/>
      <c r="I3" s="397" t="s">
        <v>382</v>
      </c>
      <c r="K3" s="397"/>
    </row>
    <row r="4" spans="1:22" s="400" customFormat="1" ht="18.95" customHeight="1">
      <c r="A4" s="331" t="s">
        <v>383</v>
      </c>
      <c r="B4" s="398"/>
      <c r="C4" s="279"/>
      <c r="D4" s="279"/>
      <c r="E4" s="399"/>
      <c r="F4" s="399"/>
      <c r="G4" s="398"/>
      <c r="I4" s="401" t="s">
        <v>384</v>
      </c>
      <c r="J4" s="401"/>
      <c r="K4" s="401"/>
    </row>
    <row r="5" spans="1:22" s="400" customFormat="1" ht="18.95" customHeight="1">
      <c r="A5" s="279"/>
      <c r="B5" s="398"/>
      <c r="C5" s="279"/>
      <c r="D5" s="279"/>
      <c r="E5" s="399"/>
      <c r="F5" s="399"/>
      <c r="G5" s="398"/>
      <c r="H5" s="402"/>
      <c r="I5" s="399"/>
      <c r="J5" s="279"/>
      <c r="K5" s="279"/>
    </row>
    <row r="6" spans="1:22" s="400" customFormat="1" ht="16.5" customHeight="1">
      <c r="A6" s="888" t="s">
        <v>867</v>
      </c>
      <c r="B6" s="1037" t="s">
        <v>385</v>
      </c>
      <c r="C6" s="1037" t="s">
        <v>386</v>
      </c>
      <c r="D6" s="1037" t="s">
        <v>387</v>
      </c>
      <c r="E6" s="1037" t="s">
        <v>388</v>
      </c>
      <c r="F6" s="1037" t="s">
        <v>389</v>
      </c>
      <c r="G6" s="1037" t="s">
        <v>390</v>
      </c>
      <c r="H6" s="1037" t="s">
        <v>391</v>
      </c>
      <c r="I6" s="1038" t="s">
        <v>868</v>
      </c>
      <c r="J6" s="403"/>
      <c r="K6" s="279"/>
    </row>
    <row r="7" spans="1:22" s="400" customFormat="1" ht="13.5" customHeight="1">
      <c r="A7" s="353"/>
      <c r="B7" s="1037" t="s">
        <v>98</v>
      </c>
      <c r="C7" s="1037" t="s">
        <v>392</v>
      </c>
      <c r="D7" s="1037" t="s">
        <v>393</v>
      </c>
      <c r="E7" s="1037" t="s">
        <v>394</v>
      </c>
      <c r="F7" s="1037" t="s">
        <v>395</v>
      </c>
      <c r="G7" s="1037" t="s">
        <v>396</v>
      </c>
      <c r="H7" s="1037" t="s">
        <v>397</v>
      </c>
      <c r="I7" s="287"/>
      <c r="J7" s="403"/>
      <c r="K7" s="279"/>
    </row>
    <row r="8" spans="1:22" s="400" customFormat="1" ht="13.5" customHeight="1">
      <c r="A8" s="279"/>
      <c r="B8" s="910"/>
      <c r="C8" s="398"/>
      <c r="D8" s="398"/>
      <c r="E8" s="910"/>
      <c r="F8" s="403"/>
      <c r="G8" s="398"/>
      <c r="H8" s="911"/>
      <c r="I8" s="279"/>
      <c r="J8" s="403"/>
      <c r="K8" s="279"/>
    </row>
    <row r="9" spans="1:22" s="400" customFormat="1" ht="13.5" customHeight="1">
      <c r="A9" s="279"/>
      <c r="B9" s="404" t="s">
        <v>398</v>
      </c>
      <c r="C9" s="404" t="s">
        <v>399</v>
      </c>
      <c r="D9" s="404" t="s">
        <v>400</v>
      </c>
      <c r="E9" s="404" t="s">
        <v>829</v>
      </c>
      <c r="F9" s="404" t="s">
        <v>401</v>
      </c>
      <c r="G9" s="404" t="s">
        <v>402</v>
      </c>
      <c r="H9" s="404" t="s">
        <v>403</v>
      </c>
      <c r="I9" s="279"/>
      <c r="J9" s="404"/>
      <c r="K9" s="279"/>
    </row>
    <row r="10" spans="1:22" ht="13.5" customHeight="1">
      <c r="B10" s="404" t="s">
        <v>866</v>
      </c>
      <c r="C10" s="404" t="s">
        <v>703</v>
      </c>
      <c r="D10" s="404" t="s">
        <v>404</v>
      </c>
      <c r="E10" s="404" t="s">
        <v>865</v>
      </c>
      <c r="F10" s="404" t="s">
        <v>405</v>
      </c>
      <c r="G10" s="536" t="s">
        <v>864</v>
      </c>
      <c r="H10" s="404" t="s">
        <v>406</v>
      </c>
      <c r="J10" s="404"/>
      <c r="K10" s="405"/>
    </row>
    <row r="11" spans="1:22" ht="13.5" customHeight="1">
      <c r="A11" s="406"/>
      <c r="B11" s="404"/>
      <c r="C11" s="404"/>
      <c r="D11" s="287"/>
      <c r="E11" s="404"/>
      <c r="F11" s="404"/>
      <c r="G11" s="404" t="s">
        <v>407</v>
      </c>
      <c r="H11" s="404" t="s">
        <v>408</v>
      </c>
      <c r="I11" s="405"/>
      <c r="J11" s="404"/>
      <c r="K11" s="405"/>
    </row>
    <row r="12" spans="1:22" ht="13.5" customHeight="1">
      <c r="A12" s="406"/>
      <c r="B12" s="279"/>
      <c r="C12" s="279"/>
      <c r="D12" s="279"/>
      <c r="E12" s="279"/>
      <c r="F12" s="279"/>
      <c r="G12" s="279"/>
      <c r="H12" s="279"/>
      <c r="I12" s="407"/>
      <c r="J12" s="279"/>
      <c r="K12" s="407"/>
    </row>
    <row r="13" spans="1:22" ht="8.1" customHeight="1">
      <c r="A13" s="408"/>
      <c r="B13" s="406"/>
      <c r="C13" s="707"/>
      <c r="D13" s="406"/>
      <c r="E13" s="406"/>
      <c r="I13" s="406"/>
      <c r="J13" s="409"/>
      <c r="K13" s="406"/>
    </row>
    <row r="14" spans="1:22" ht="17.100000000000001" customHeight="1">
      <c r="A14" s="915" t="s">
        <v>409</v>
      </c>
      <c r="B14" s="411">
        <v>3</v>
      </c>
      <c r="C14" s="411">
        <v>20</v>
      </c>
      <c r="D14" s="416" t="s">
        <v>221</v>
      </c>
      <c r="E14" s="416" t="s">
        <v>221</v>
      </c>
      <c r="F14" s="411">
        <v>10</v>
      </c>
      <c r="G14" s="411">
        <v>1</v>
      </c>
      <c r="H14" s="411">
        <v>1</v>
      </c>
      <c r="I14" s="411" t="s">
        <v>410</v>
      </c>
      <c r="J14" s="412"/>
      <c r="K14" s="407"/>
      <c r="N14" s="413"/>
      <c r="O14" s="413"/>
      <c r="P14" s="413"/>
      <c r="Q14" s="413"/>
      <c r="R14" s="413"/>
      <c r="S14" s="413"/>
      <c r="T14" s="413"/>
      <c r="U14" s="413"/>
      <c r="V14" s="413"/>
    </row>
    <row r="15" spans="1:22" ht="17.100000000000001" customHeight="1">
      <c r="A15" s="916" t="s">
        <v>411</v>
      </c>
      <c r="B15" s="411">
        <v>13</v>
      </c>
      <c r="C15" s="411">
        <v>121</v>
      </c>
      <c r="D15" s="411">
        <v>2</v>
      </c>
      <c r="E15" s="411">
        <v>7</v>
      </c>
      <c r="F15" s="411">
        <v>65</v>
      </c>
      <c r="G15" s="411">
        <v>2</v>
      </c>
      <c r="H15" s="411">
        <v>3</v>
      </c>
      <c r="I15" s="411" t="s">
        <v>822</v>
      </c>
      <c r="J15" s="412"/>
      <c r="K15" s="407"/>
      <c r="N15" s="413"/>
      <c r="O15" s="414"/>
      <c r="P15" s="414"/>
      <c r="Q15" s="414"/>
      <c r="R15" s="414"/>
      <c r="S15" s="414"/>
      <c r="T15" s="414"/>
      <c r="U15" s="414"/>
      <c r="V15" s="413"/>
    </row>
    <row r="16" spans="1:22" ht="17.100000000000001" customHeight="1">
      <c r="A16" s="916" t="s">
        <v>412</v>
      </c>
      <c r="B16" s="411">
        <v>5</v>
      </c>
      <c r="C16" s="411">
        <v>8</v>
      </c>
      <c r="D16" s="411">
        <v>4</v>
      </c>
      <c r="E16" s="411">
        <v>3</v>
      </c>
      <c r="F16" s="411">
        <v>38</v>
      </c>
      <c r="G16" s="411">
        <v>2</v>
      </c>
      <c r="H16" s="411">
        <v>4</v>
      </c>
      <c r="I16" s="411" t="s">
        <v>413</v>
      </c>
      <c r="J16" s="412"/>
      <c r="K16" s="407"/>
      <c r="N16" s="413"/>
      <c r="O16" s="414"/>
      <c r="P16" s="414"/>
      <c r="Q16" s="414"/>
      <c r="R16" s="414"/>
      <c r="S16" s="414"/>
      <c r="T16" s="414"/>
      <c r="U16" s="414"/>
      <c r="V16" s="413"/>
    </row>
    <row r="17" spans="1:22" ht="17.100000000000001" customHeight="1">
      <c r="A17" s="917" t="s">
        <v>414</v>
      </c>
      <c r="B17" s="411">
        <v>8</v>
      </c>
      <c r="C17" s="411">
        <v>110</v>
      </c>
      <c r="D17" s="411">
        <v>2</v>
      </c>
      <c r="E17" s="411">
        <v>7</v>
      </c>
      <c r="F17" s="411">
        <v>32</v>
      </c>
      <c r="G17" s="411">
        <v>3</v>
      </c>
      <c r="H17" s="411">
        <v>5</v>
      </c>
      <c r="I17" s="379" t="s">
        <v>415</v>
      </c>
      <c r="J17" s="412"/>
      <c r="K17" s="407"/>
      <c r="N17" s="413"/>
      <c r="O17" s="414"/>
      <c r="P17" s="414"/>
      <c r="Q17" s="414"/>
      <c r="R17" s="414"/>
      <c r="S17" s="414"/>
      <c r="T17" s="414"/>
      <c r="U17" s="414"/>
      <c r="V17" s="413"/>
    </row>
    <row r="18" spans="1:22" ht="17.100000000000001" customHeight="1">
      <c r="A18" s="915" t="s">
        <v>416</v>
      </c>
      <c r="B18" s="416" t="s">
        <v>221</v>
      </c>
      <c r="C18" s="411">
        <v>29</v>
      </c>
      <c r="D18" s="416" t="s">
        <v>221</v>
      </c>
      <c r="E18" s="416" t="s">
        <v>221</v>
      </c>
      <c r="F18" s="411">
        <v>8</v>
      </c>
      <c r="G18" s="416" t="s">
        <v>221</v>
      </c>
      <c r="H18" s="416" t="s">
        <v>221</v>
      </c>
      <c r="I18" s="918" t="s">
        <v>823</v>
      </c>
      <c r="J18" s="412"/>
      <c r="K18" s="407"/>
      <c r="N18" s="413"/>
      <c r="O18" s="413"/>
      <c r="P18" s="413"/>
      <c r="Q18" s="413"/>
      <c r="R18" s="413"/>
      <c r="S18" s="413"/>
      <c r="T18" s="413"/>
      <c r="U18" s="413"/>
      <c r="V18" s="413"/>
    </row>
    <row r="19" spans="1:22" ht="17.100000000000001" customHeight="1">
      <c r="A19" s="917" t="s">
        <v>417</v>
      </c>
      <c r="B19" s="411">
        <v>12</v>
      </c>
      <c r="C19" s="411">
        <v>74</v>
      </c>
      <c r="D19" s="411">
        <v>3</v>
      </c>
      <c r="E19" s="411">
        <v>12</v>
      </c>
      <c r="F19" s="411">
        <v>45</v>
      </c>
      <c r="G19" s="411">
        <v>7</v>
      </c>
      <c r="H19" s="411">
        <v>6</v>
      </c>
      <c r="I19" s="416" t="s">
        <v>418</v>
      </c>
      <c r="J19" s="412"/>
      <c r="K19" s="407"/>
      <c r="N19" s="413"/>
      <c r="O19" s="413"/>
      <c r="P19" s="413"/>
      <c r="Q19" s="413"/>
      <c r="R19" s="413"/>
      <c r="S19" s="413"/>
      <c r="T19" s="413"/>
      <c r="U19" s="413"/>
      <c r="V19" s="413"/>
    </row>
    <row r="20" spans="1:22" ht="17.100000000000001" customHeight="1">
      <c r="A20" s="430" t="s">
        <v>419</v>
      </c>
      <c r="B20" s="411">
        <v>7</v>
      </c>
      <c r="C20" s="411">
        <v>49</v>
      </c>
      <c r="D20" s="411">
        <v>3</v>
      </c>
      <c r="E20" s="411">
        <v>3</v>
      </c>
      <c r="F20" s="411">
        <v>52</v>
      </c>
      <c r="G20" s="411">
        <v>1</v>
      </c>
      <c r="H20" s="411">
        <v>2</v>
      </c>
      <c r="I20" s="379" t="s">
        <v>420</v>
      </c>
      <c r="J20" s="417"/>
      <c r="K20" s="407"/>
      <c r="N20" s="413"/>
      <c r="O20" s="413"/>
      <c r="P20" s="413"/>
      <c r="Q20" s="413"/>
      <c r="R20" s="413"/>
      <c r="S20" s="413"/>
      <c r="T20" s="413"/>
      <c r="U20" s="413"/>
      <c r="V20" s="413"/>
    </row>
    <row r="21" spans="1:22" ht="17.100000000000001" customHeight="1">
      <c r="A21" s="915" t="s">
        <v>421</v>
      </c>
      <c r="B21" s="411">
        <v>1</v>
      </c>
      <c r="C21" s="411">
        <v>29</v>
      </c>
      <c r="D21" s="416" t="s">
        <v>221</v>
      </c>
      <c r="E21" s="411">
        <v>1</v>
      </c>
      <c r="F21" s="411">
        <v>9</v>
      </c>
      <c r="G21" s="416" t="s">
        <v>221</v>
      </c>
      <c r="H21" s="411">
        <v>1</v>
      </c>
      <c r="I21" s="918" t="s">
        <v>422</v>
      </c>
      <c r="J21" s="417"/>
      <c r="K21" s="407"/>
      <c r="N21" s="413"/>
      <c r="O21" s="413"/>
      <c r="P21" s="413"/>
      <c r="Q21" s="413"/>
      <c r="R21" s="413"/>
      <c r="S21" s="413"/>
      <c r="T21" s="413"/>
      <c r="U21" s="413"/>
      <c r="V21" s="413"/>
    </row>
    <row r="22" spans="1:22" ht="17.100000000000001" customHeight="1">
      <c r="A22" s="916" t="s">
        <v>423</v>
      </c>
      <c r="B22" s="411">
        <v>3</v>
      </c>
      <c r="C22" s="411">
        <v>56</v>
      </c>
      <c r="D22" s="411">
        <v>2</v>
      </c>
      <c r="E22" s="411">
        <v>5</v>
      </c>
      <c r="F22" s="411">
        <v>38</v>
      </c>
      <c r="G22" s="411">
        <v>4</v>
      </c>
      <c r="H22" s="411">
        <v>3</v>
      </c>
      <c r="I22" s="416" t="s">
        <v>424</v>
      </c>
      <c r="J22" s="417"/>
      <c r="K22" s="407"/>
      <c r="N22" s="413"/>
      <c r="O22" s="413"/>
      <c r="P22" s="413"/>
      <c r="Q22" s="413"/>
      <c r="R22" s="413"/>
      <c r="S22" s="413"/>
      <c r="T22" s="413"/>
      <c r="U22" s="413"/>
      <c r="V22" s="413"/>
    </row>
    <row r="23" spans="1:22" ht="17.100000000000001" customHeight="1">
      <c r="A23" s="919" t="s">
        <v>425</v>
      </c>
      <c r="B23" s="411">
        <v>6</v>
      </c>
      <c r="C23" s="411">
        <v>53</v>
      </c>
      <c r="D23" s="411">
        <v>1</v>
      </c>
      <c r="E23" s="411">
        <v>6</v>
      </c>
      <c r="F23" s="411">
        <v>32</v>
      </c>
      <c r="G23" s="411">
        <v>4</v>
      </c>
      <c r="H23" s="411">
        <v>3</v>
      </c>
      <c r="I23" s="416" t="s">
        <v>824</v>
      </c>
      <c r="J23" s="417"/>
      <c r="K23" s="407"/>
    </row>
    <row r="24" spans="1:22" ht="17.100000000000001" customHeight="1">
      <c r="A24" s="920" t="s">
        <v>426</v>
      </c>
      <c r="B24" s="411">
        <v>11</v>
      </c>
      <c r="C24" s="411">
        <v>76</v>
      </c>
      <c r="D24" s="411">
        <v>3</v>
      </c>
      <c r="E24" s="411">
        <v>9</v>
      </c>
      <c r="F24" s="411">
        <v>43</v>
      </c>
      <c r="G24" s="411">
        <v>4</v>
      </c>
      <c r="H24" s="411">
        <v>4</v>
      </c>
      <c r="I24" s="416" t="s">
        <v>328</v>
      </c>
      <c r="J24" s="418"/>
      <c r="K24" s="407"/>
    </row>
    <row r="25" spans="1:22" ht="17.100000000000001" customHeight="1">
      <c r="A25" s="917" t="s">
        <v>427</v>
      </c>
      <c r="B25" s="411">
        <v>14</v>
      </c>
      <c r="C25" s="411">
        <v>87</v>
      </c>
      <c r="D25" s="411">
        <v>2</v>
      </c>
      <c r="E25" s="411">
        <v>10</v>
      </c>
      <c r="F25" s="411">
        <v>89</v>
      </c>
      <c r="G25" s="411">
        <v>12</v>
      </c>
      <c r="H25" s="411">
        <v>14</v>
      </c>
      <c r="I25" s="411" t="s">
        <v>428</v>
      </c>
      <c r="J25" s="417"/>
      <c r="K25" s="407"/>
    </row>
    <row r="26" spans="1:22" ht="17.100000000000001" customHeight="1">
      <c r="A26" s="430" t="s">
        <v>429</v>
      </c>
      <c r="B26" s="411">
        <v>1</v>
      </c>
      <c r="C26" s="411">
        <v>40</v>
      </c>
      <c r="D26" s="416" t="s">
        <v>221</v>
      </c>
      <c r="E26" s="416" t="s">
        <v>221</v>
      </c>
      <c r="F26" s="411">
        <v>12</v>
      </c>
      <c r="G26" s="416" t="s">
        <v>221</v>
      </c>
      <c r="H26" s="416" t="s">
        <v>221</v>
      </c>
      <c r="I26" s="416" t="s">
        <v>430</v>
      </c>
      <c r="J26" s="417"/>
      <c r="K26" s="407"/>
    </row>
    <row r="27" spans="1:22" ht="17.100000000000001" customHeight="1">
      <c r="A27" s="437" t="s">
        <v>431</v>
      </c>
      <c r="B27" s="411">
        <v>13</v>
      </c>
      <c r="C27" s="411">
        <v>214</v>
      </c>
      <c r="D27" s="416" t="s">
        <v>221</v>
      </c>
      <c r="E27" s="411">
        <v>2</v>
      </c>
      <c r="F27" s="411">
        <v>128</v>
      </c>
      <c r="G27" s="416" t="s">
        <v>221</v>
      </c>
      <c r="H27" s="411">
        <v>2</v>
      </c>
      <c r="I27" s="419" t="s">
        <v>432</v>
      </c>
      <c r="J27" s="417"/>
      <c r="K27" s="407"/>
    </row>
    <row r="28" spans="1:22" ht="17.100000000000001" customHeight="1">
      <c r="A28" s="430" t="s">
        <v>433</v>
      </c>
      <c r="B28" s="411">
        <v>7</v>
      </c>
      <c r="C28" s="411">
        <v>93</v>
      </c>
      <c r="D28" s="411">
        <v>1</v>
      </c>
      <c r="E28" s="411">
        <v>2</v>
      </c>
      <c r="F28" s="411">
        <v>30</v>
      </c>
      <c r="G28" s="411">
        <v>1</v>
      </c>
      <c r="H28" s="416" t="s">
        <v>221</v>
      </c>
      <c r="I28" s="416" t="s">
        <v>434</v>
      </c>
      <c r="J28" s="417"/>
      <c r="K28" s="407"/>
    </row>
    <row r="29" spans="1:22" ht="17.100000000000001" customHeight="1">
      <c r="A29" s="917" t="s">
        <v>435</v>
      </c>
      <c r="B29" s="411">
        <v>201</v>
      </c>
      <c r="C29" s="411">
        <v>674</v>
      </c>
      <c r="D29" s="411">
        <v>10</v>
      </c>
      <c r="E29" s="411">
        <v>89</v>
      </c>
      <c r="F29" s="411">
        <v>388</v>
      </c>
      <c r="G29" s="411">
        <v>38</v>
      </c>
      <c r="H29" s="411">
        <v>53</v>
      </c>
      <c r="I29" s="411" t="s">
        <v>436</v>
      </c>
      <c r="J29" s="417"/>
      <c r="K29" s="407"/>
    </row>
    <row r="30" spans="1:22" ht="17.100000000000001" customHeight="1">
      <c r="A30" s="430" t="s">
        <v>437</v>
      </c>
      <c r="B30" s="411">
        <v>2</v>
      </c>
      <c r="C30" s="411">
        <v>43</v>
      </c>
      <c r="D30" s="411">
        <v>1</v>
      </c>
      <c r="E30" s="411">
        <v>2</v>
      </c>
      <c r="F30" s="411">
        <v>18</v>
      </c>
      <c r="G30" s="411">
        <v>1</v>
      </c>
      <c r="H30" s="411">
        <v>2</v>
      </c>
      <c r="I30" s="411" t="s">
        <v>438</v>
      </c>
      <c r="J30" s="417"/>
      <c r="K30" s="407"/>
    </row>
    <row r="31" spans="1:22" ht="17.100000000000001" customHeight="1">
      <c r="A31" s="917" t="s">
        <v>439</v>
      </c>
      <c r="B31" s="411">
        <v>12</v>
      </c>
      <c r="C31" s="411">
        <v>82</v>
      </c>
      <c r="D31" s="411">
        <v>4</v>
      </c>
      <c r="E31" s="411">
        <v>9</v>
      </c>
      <c r="F31" s="411">
        <v>46</v>
      </c>
      <c r="G31" s="411">
        <v>5</v>
      </c>
      <c r="H31" s="411">
        <v>4</v>
      </c>
      <c r="I31" s="416" t="s">
        <v>440</v>
      </c>
      <c r="J31" s="302"/>
      <c r="K31" s="302"/>
      <c r="L31" s="302"/>
      <c r="M31" s="302"/>
      <c r="N31" s="302"/>
      <c r="O31" s="302"/>
    </row>
    <row r="32" spans="1:22" ht="17.100000000000001" customHeight="1">
      <c r="A32" s="430" t="s">
        <v>441</v>
      </c>
      <c r="B32" s="411">
        <v>6</v>
      </c>
      <c r="C32" s="411">
        <v>37</v>
      </c>
      <c r="D32" s="411">
        <v>2</v>
      </c>
      <c r="E32" s="411">
        <v>5</v>
      </c>
      <c r="F32" s="411">
        <v>17</v>
      </c>
      <c r="G32" s="411">
        <v>1</v>
      </c>
      <c r="H32" s="411">
        <v>3</v>
      </c>
      <c r="I32" s="416" t="s">
        <v>442</v>
      </c>
      <c r="J32" s="417"/>
      <c r="K32" s="407"/>
    </row>
    <row r="33" spans="1:11" ht="17.100000000000001" customHeight="1">
      <c r="A33" s="430" t="s">
        <v>443</v>
      </c>
      <c r="B33" s="411">
        <v>1</v>
      </c>
      <c r="C33" s="411">
        <v>48</v>
      </c>
      <c r="D33" s="411">
        <v>2</v>
      </c>
      <c r="E33" s="411">
        <v>2</v>
      </c>
      <c r="F33" s="411">
        <v>32</v>
      </c>
      <c r="G33" s="411">
        <v>1</v>
      </c>
      <c r="H33" s="416" t="s">
        <v>221</v>
      </c>
      <c r="I33" s="416" t="s">
        <v>444</v>
      </c>
      <c r="J33" s="417"/>
      <c r="K33" s="407"/>
    </row>
    <row r="34" spans="1:11" ht="17.100000000000001" customHeight="1">
      <c r="A34" s="921" t="s">
        <v>445</v>
      </c>
      <c r="B34" s="411">
        <v>5</v>
      </c>
      <c r="C34" s="411">
        <v>39</v>
      </c>
      <c r="D34" s="416" t="s">
        <v>221</v>
      </c>
      <c r="E34" s="411">
        <v>3</v>
      </c>
      <c r="F34" s="411">
        <v>38</v>
      </c>
      <c r="G34" s="416" t="s">
        <v>221</v>
      </c>
      <c r="H34" s="411">
        <v>4</v>
      </c>
      <c r="I34" s="411" t="s">
        <v>446</v>
      </c>
      <c r="J34" s="417"/>
      <c r="K34" s="407"/>
    </row>
    <row r="35" spans="1:11" ht="17.100000000000001" customHeight="1">
      <c r="A35" s="430" t="s">
        <v>447</v>
      </c>
      <c r="B35" s="411">
        <v>9</v>
      </c>
      <c r="C35" s="411">
        <v>148</v>
      </c>
      <c r="D35" s="411">
        <v>2</v>
      </c>
      <c r="E35" s="411">
        <v>11</v>
      </c>
      <c r="F35" s="411">
        <v>67</v>
      </c>
      <c r="G35" s="411">
        <v>4</v>
      </c>
      <c r="H35" s="411">
        <v>6</v>
      </c>
      <c r="I35" s="420" t="s">
        <v>448</v>
      </c>
      <c r="J35" s="417"/>
      <c r="K35" s="407"/>
    </row>
    <row r="36" spans="1:11" ht="17.100000000000001" customHeight="1">
      <c r="A36" s="917" t="s">
        <v>449</v>
      </c>
      <c r="B36" s="411">
        <v>9</v>
      </c>
      <c r="C36" s="411">
        <v>80</v>
      </c>
      <c r="D36" s="411">
        <v>2</v>
      </c>
      <c r="E36" s="411">
        <v>8</v>
      </c>
      <c r="F36" s="411">
        <v>55</v>
      </c>
      <c r="G36" s="411">
        <v>4</v>
      </c>
      <c r="H36" s="411">
        <v>6</v>
      </c>
      <c r="I36" s="416" t="s">
        <v>825</v>
      </c>
      <c r="J36" s="417"/>
      <c r="K36" s="407"/>
    </row>
    <row r="37" spans="1:11" ht="17.100000000000001" customHeight="1">
      <c r="A37" s="919" t="s">
        <v>450</v>
      </c>
      <c r="B37" s="411">
        <v>17</v>
      </c>
      <c r="C37" s="411">
        <v>154</v>
      </c>
      <c r="D37" s="411">
        <v>3</v>
      </c>
      <c r="E37" s="411">
        <v>13</v>
      </c>
      <c r="F37" s="411">
        <v>58</v>
      </c>
      <c r="G37" s="411">
        <v>6</v>
      </c>
      <c r="H37" s="411">
        <v>5</v>
      </c>
      <c r="I37" s="416" t="s">
        <v>451</v>
      </c>
      <c r="J37" s="418"/>
      <c r="K37" s="407"/>
    </row>
    <row r="38" spans="1:11" ht="17.100000000000001" customHeight="1">
      <c r="A38" s="921" t="s">
        <v>452</v>
      </c>
      <c r="B38" s="411">
        <v>5</v>
      </c>
      <c r="C38" s="411">
        <v>75</v>
      </c>
      <c r="D38" s="411">
        <v>2</v>
      </c>
      <c r="E38" s="411">
        <v>6</v>
      </c>
      <c r="F38" s="411">
        <v>36</v>
      </c>
      <c r="G38" s="411">
        <v>5</v>
      </c>
      <c r="H38" s="411">
        <v>4</v>
      </c>
      <c r="I38" s="411" t="s">
        <v>453</v>
      </c>
      <c r="J38" s="417"/>
      <c r="K38" s="407"/>
    </row>
    <row r="39" spans="1:11" ht="17.100000000000001" customHeight="1">
      <c r="A39" s="922" t="s">
        <v>454</v>
      </c>
      <c r="B39" s="411">
        <v>10</v>
      </c>
      <c r="C39" s="411">
        <v>68</v>
      </c>
      <c r="D39" s="411">
        <v>2</v>
      </c>
      <c r="E39" s="411">
        <v>7</v>
      </c>
      <c r="F39" s="411">
        <v>35</v>
      </c>
      <c r="G39" s="416" t="s">
        <v>221</v>
      </c>
      <c r="H39" s="411">
        <v>3</v>
      </c>
      <c r="I39" s="416" t="s">
        <v>686</v>
      </c>
      <c r="J39" s="418"/>
      <c r="K39" s="407"/>
    </row>
    <row r="40" spans="1:11" ht="17.100000000000001" customHeight="1">
      <c r="A40" s="917" t="s">
        <v>455</v>
      </c>
      <c r="B40" s="411">
        <v>11</v>
      </c>
      <c r="C40" s="411">
        <v>163</v>
      </c>
      <c r="D40" s="411">
        <v>3</v>
      </c>
      <c r="E40" s="411">
        <v>15</v>
      </c>
      <c r="F40" s="411">
        <v>57</v>
      </c>
      <c r="G40" s="411">
        <v>7</v>
      </c>
      <c r="H40" s="411">
        <v>6</v>
      </c>
      <c r="I40" s="411" t="s">
        <v>687</v>
      </c>
      <c r="J40" s="417"/>
      <c r="K40" s="407"/>
    </row>
    <row r="41" spans="1:11" s="279" customFormat="1" ht="17.100000000000001" customHeight="1">
      <c r="A41" s="430" t="s">
        <v>456</v>
      </c>
      <c r="B41" s="411">
        <v>9</v>
      </c>
      <c r="C41" s="411">
        <v>58</v>
      </c>
      <c r="D41" s="416" t="s">
        <v>221</v>
      </c>
      <c r="E41" s="411">
        <v>1</v>
      </c>
      <c r="F41" s="411">
        <v>52</v>
      </c>
      <c r="G41" s="416" t="s">
        <v>221</v>
      </c>
      <c r="H41" s="411">
        <v>5</v>
      </c>
      <c r="I41" s="923" t="s">
        <v>688</v>
      </c>
      <c r="J41" s="417"/>
      <c r="K41" s="407"/>
    </row>
    <row r="42" spans="1:11" s="360" customFormat="1" ht="17.100000000000001" customHeight="1">
      <c r="A42" s="915" t="s">
        <v>457</v>
      </c>
      <c r="B42" s="411">
        <v>4</v>
      </c>
      <c r="C42" s="411">
        <v>56</v>
      </c>
      <c r="D42" s="411">
        <v>1</v>
      </c>
      <c r="E42" s="411">
        <v>4</v>
      </c>
      <c r="F42" s="411">
        <v>40</v>
      </c>
      <c r="G42" s="411">
        <v>2</v>
      </c>
      <c r="H42" s="411">
        <v>3</v>
      </c>
      <c r="I42" s="420" t="s">
        <v>826</v>
      </c>
      <c r="J42" s="417"/>
      <c r="K42" s="421"/>
    </row>
    <row r="43" spans="1:11" ht="17.100000000000001" customHeight="1">
      <c r="A43" s="430" t="s">
        <v>458</v>
      </c>
      <c r="B43" s="411">
        <v>3</v>
      </c>
      <c r="C43" s="411">
        <v>35</v>
      </c>
      <c r="D43" s="411">
        <v>1</v>
      </c>
      <c r="E43" s="411">
        <v>1</v>
      </c>
      <c r="F43" s="411">
        <v>8</v>
      </c>
      <c r="G43" s="416" t="s">
        <v>221</v>
      </c>
      <c r="H43" s="411">
        <v>2</v>
      </c>
      <c r="I43" s="705" t="s">
        <v>459</v>
      </c>
      <c r="J43" s="417"/>
    </row>
    <row r="44" spans="1:11" ht="17.100000000000001" customHeight="1">
      <c r="A44" s="915" t="s">
        <v>460</v>
      </c>
      <c r="B44" s="411">
        <v>16</v>
      </c>
      <c r="C44" s="411">
        <v>93</v>
      </c>
      <c r="D44" s="411">
        <v>5</v>
      </c>
      <c r="E44" s="411">
        <v>14</v>
      </c>
      <c r="F44" s="411">
        <v>49</v>
      </c>
      <c r="G44" s="411">
        <v>10</v>
      </c>
      <c r="H44" s="411">
        <v>6</v>
      </c>
      <c r="I44" s="416" t="s">
        <v>827</v>
      </c>
      <c r="J44" s="418"/>
    </row>
    <row r="45" spans="1:11" ht="17.100000000000001" customHeight="1">
      <c r="A45" s="437" t="s">
        <v>461</v>
      </c>
      <c r="B45" s="411">
        <v>9</v>
      </c>
      <c r="C45" s="411">
        <v>49</v>
      </c>
      <c r="D45" s="411">
        <v>2</v>
      </c>
      <c r="E45" s="411">
        <v>8</v>
      </c>
      <c r="F45" s="411">
        <v>36</v>
      </c>
      <c r="G45" s="411">
        <v>3</v>
      </c>
      <c r="H45" s="411">
        <v>4</v>
      </c>
      <c r="I45" s="420" t="s">
        <v>462</v>
      </c>
      <c r="J45" s="417"/>
    </row>
    <row r="46" spans="1:11" ht="17.100000000000001" customHeight="1">
      <c r="A46" s="917" t="s">
        <v>463</v>
      </c>
      <c r="B46" s="411">
        <v>16</v>
      </c>
      <c r="C46" s="411">
        <v>388</v>
      </c>
      <c r="D46" s="411">
        <v>2</v>
      </c>
      <c r="E46" s="411">
        <v>1</v>
      </c>
      <c r="F46" s="411">
        <v>172</v>
      </c>
      <c r="G46" s="411">
        <v>1</v>
      </c>
      <c r="H46" s="411">
        <v>8</v>
      </c>
      <c r="I46" s="416" t="s">
        <v>828</v>
      </c>
      <c r="J46" s="417"/>
    </row>
    <row r="47" spans="1:11" ht="17.100000000000001" customHeight="1">
      <c r="A47" s="353"/>
      <c r="I47" s="423"/>
      <c r="J47" s="424"/>
      <c r="K47" s="407"/>
    </row>
    <row r="48" spans="1:11" ht="17.100000000000001" customHeight="1">
      <c r="A48" s="353"/>
      <c r="B48" s="735"/>
      <c r="C48" s="735"/>
      <c r="D48" s="735"/>
      <c r="E48" s="735"/>
      <c r="F48" s="735"/>
      <c r="G48" s="735"/>
      <c r="H48" s="735"/>
      <c r="I48" s="423"/>
      <c r="J48" s="425"/>
      <c r="K48" s="407"/>
    </row>
    <row r="49" spans="1:10" ht="17.100000000000001" customHeight="1">
      <c r="A49" s="426" t="s">
        <v>285</v>
      </c>
      <c r="B49" s="427">
        <f>SUM(B14:B46)</f>
        <v>449</v>
      </c>
      <c r="C49" s="427">
        <f t="shared" ref="C49:H49" si="0">SUM(C14:C46)</f>
        <v>3349</v>
      </c>
      <c r="D49" s="427">
        <f t="shared" si="0"/>
        <v>67</v>
      </c>
      <c r="E49" s="427">
        <f t="shared" si="0"/>
        <v>266</v>
      </c>
      <c r="F49" s="427">
        <f t="shared" si="0"/>
        <v>1835</v>
      </c>
      <c r="G49" s="427">
        <f t="shared" si="0"/>
        <v>129</v>
      </c>
      <c r="H49" s="427">
        <f t="shared" si="0"/>
        <v>172</v>
      </c>
      <c r="I49" s="428" t="s">
        <v>202</v>
      </c>
      <c r="J49" s="429"/>
    </row>
    <row r="50" spans="1:10" ht="12.95" customHeight="1">
      <c r="B50" s="279"/>
    </row>
    <row r="51" spans="1:10" ht="12.95" customHeight="1">
      <c r="A51" s="430"/>
    </row>
    <row r="52" spans="1:10" ht="12.95" customHeight="1">
      <c r="A52" s="279"/>
    </row>
    <row r="53" spans="1:10" ht="12.95" customHeight="1">
      <c r="A53" s="430"/>
    </row>
    <row r="54" spans="1:10" ht="12.95" customHeight="1"/>
    <row r="55" spans="1:10" ht="12.95" customHeight="1"/>
    <row r="56" spans="1:10" ht="12.95" customHeight="1"/>
    <row r="57" spans="1:10" ht="12.95" customHeight="1"/>
    <row r="58" spans="1:10" ht="12.95" customHeight="1"/>
    <row r="64" spans="1:10" ht="20.25" customHeight="1">
      <c r="A64" s="1" t="s">
        <v>0</v>
      </c>
      <c r="B64" s="389"/>
      <c r="C64" s="390"/>
      <c r="D64" s="390"/>
      <c r="E64" s="390"/>
      <c r="F64" s="389"/>
      <c r="G64" s="390"/>
      <c r="H64" s="390"/>
      <c r="I64" s="392" t="s">
        <v>1</v>
      </c>
    </row>
    <row r="65" spans="1:9" ht="20.25" customHeight="1">
      <c r="A65" s="390"/>
      <c r="B65" s="389"/>
      <c r="C65" s="390"/>
      <c r="D65" s="390"/>
      <c r="E65" s="390"/>
      <c r="F65" s="389"/>
      <c r="G65" s="390"/>
      <c r="H65" s="390"/>
      <c r="I65" s="393"/>
    </row>
    <row r="66" spans="1:9" ht="20.25" customHeight="1">
      <c r="A66" s="394" t="s">
        <v>381</v>
      </c>
      <c r="B66" s="395"/>
      <c r="C66" s="396"/>
      <c r="D66" s="396"/>
      <c r="E66" s="396"/>
      <c r="F66" s="395"/>
      <c r="G66" s="396"/>
      <c r="H66" s="396"/>
      <c r="I66" s="397" t="s">
        <v>464</v>
      </c>
    </row>
    <row r="67" spans="1:9" ht="20.25" customHeight="1">
      <c r="A67" s="331" t="s">
        <v>465</v>
      </c>
      <c r="B67" s="398"/>
      <c r="C67" s="399"/>
      <c r="D67" s="399"/>
      <c r="E67" s="399"/>
      <c r="F67" s="398"/>
      <c r="G67" s="402"/>
      <c r="H67" s="402"/>
      <c r="I67" s="371" t="s">
        <v>466</v>
      </c>
    </row>
    <row r="68" spans="1:9" ht="20.25" customHeight="1">
      <c r="A68" s="279"/>
      <c r="B68" s="398"/>
      <c r="C68" s="399"/>
      <c r="D68" s="399"/>
      <c r="E68" s="399"/>
      <c r="F68" s="398"/>
      <c r="G68" s="402"/>
      <c r="H68" s="402"/>
      <c r="I68" s="279"/>
    </row>
    <row r="69" spans="1:9" ht="20.25" customHeight="1">
      <c r="A69" s="888" t="s">
        <v>867</v>
      </c>
      <c r="B69" s="431" t="s">
        <v>202</v>
      </c>
      <c r="C69" s="905" t="s">
        <v>467</v>
      </c>
      <c r="D69" s="908" t="s">
        <v>37</v>
      </c>
      <c r="E69" s="908" t="s">
        <v>837</v>
      </c>
      <c r="F69" s="908" t="s">
        <v>836</v>
      </c>
      <c r="G69" s="905" t="s">
        <v>835</v>
      </c>
      <c r="H69" s="432"/>
      <c r="I69" s="1038" t="s">
        <v>868</v>
      </c>
    </row>
    <row r="70" spans="1:9" ht="20.25" customHeight="1">
      <c r="A70" s="353"/>
      <c r="B70" s="431"/>
      <c r="C70" s="905" t="s">
        <v>830</v>
      </c>
      <c r="D70" s="908"/>
      <c r="E70" s="905" t="s">
        <v>76</v>
      </c>
      <c r="F70" s="908" t="s">
        <v>468</v>
      </c>
      <c r="G70" s="905" t="s">
        <v>21</v>
      </c>
      <c r="H70" s="432"/>
      <c r="I70" s="287"/>
    </row>
    <row r="71" spans="1:9" ht="20.25" customHeight="1">
      <c r="A71" s="279"/>
      <c r="B71" s="433" t="s">
        <v>285</v>
      </c>
      <c r="C71" s="906" t="s">
        <v>469</v>
      </c>
      <c r="D71" s="906" t="s">
        <v>470</v>
      </c>
      <c r="E71" s="906" t="s">
        <v>834</v>
      </c>
      <c r="F71" s="906" t="s">
        <v>831</v>
      </c>
      <c r="G71" s="907" t="s">
        <v>833</v>
      </c>
      <c r="H71" s="433"/>
      <c r="I71" s="400"/>
    </row>
    <row r="72" spans="1:9" ht="20.25" customHeight="1">
      <c r="B72" s="433"/>
      <c r="C72" s="906" t="s">
        <v>850</v>
      </c>
      <c r="D72" s="433"/>
      <c r="E72" s="909" t="s">
        <v>832</v>
      </c>
      <c r="F72" s="906" t="s">
        <v>471</v>
      </c>
      <c r="G72" s="907" t="s">
        <v>816</v>
      </c>
      <c r="H72" s="434"/>
    </row>
    <row r="73" spans="1:9" ht="20.25" customHeight="1">
      <c r="A73" s="408"/>
      <c r="B73" s="433"/>
      <c r="C73" s="433"/>
      <c r="D73" s="433"/>
      <c r="E73" s="433"/>
      <c r="F73" s="433"/>
      <c r="G73" s="433"/>
      <c r="H73" s="433"/>
      <c r="I73" s="406"/>
    </row>
    <row r="74" spans="1:9" ht="20.25" customHeight="1">
      <c r="A74" s="408"/>
      <c r="B74" s="406"/>
      <c r="C74" s="435"/>
      <c r="D74" s="435"/>
      <c r="E74" s="435"/>
      <c r="F74" s="435"/>
      <c r="G74" s="435"/>
      <c r="H74" s="406"/>
      <c r="I74" s="406"/>
    </row>
    <row r="75" spans="1:9" ht="18" customHeight="1">
      <c r="A75" s="436" t="s">
        <v>409</v>
      </c>
      <c r="B75" s="438">
        <f t="shared" ref="B75:B107" si="1">SUM(C75:G75)+SUM(B14:H14)</f>
        <v>113</v>
      </c>
      <c r="C75" s="707">
        <v>23</v>
      </c>
      <c r="D75" s="707">
        <v>21</v>
      </c>
      <c r="E75" s="707">
        <v>20</v>
      </c>
      <c r="F75" s="707">
        <v>6</v>
      </c>
      <c r="G75" s="707">
        <v>8</v>
      </c>
      <c r="I75" s="411" t="s">
        <v>410</v>
      </c>
    </row>
    <row r="76" spans="1:9" ht="18" customHeight="1">
      <c r="A76" s="436" t="s">
        <v>411</v>
      </c>
      <c r="B76" s="438">
        <f t="shared" si="1"/>
        <v>546</v>
      </c>
      <c r="C76" s="707">
        <v>55</v>
      </c>
      <c r="D76" s="707">
        <v>52</v>
      </c>
      <c r="E76" s="707">
        <v>157</v>
      </c>
      <c r="F76" s="707">
        <v>15</v>
      </c>
      <c r="G76" s="707">
        <v>54</v>
      </c>
      <c r="I76" s="411" t="s">
        <v>822</v>
      </c>
    </row>
    <row r="77" spans="1:9" ht="18" customHeight="1">
      <c r="A77" s="436" t="s">
        <v>412</v>
      </c>
      <c r="B77" s="438">
        <f t="shared" si="1"/>
        <v>320</v>
      </c>
      <c r="C77" s="707">
        <v>54</v>
      </c>
      <c r="D77" s="707">
        <v>72</v>
      </c>
      <c r="E77" s="707">
        <v>116</v>
      </c>
      <c r="F77" s="707">
        <v>6</v>
      </c>
      <c r="G77" s="707">
        <v>8</v>
      </c>
      <c r="I77" s="411" t="s">
        <v>413</v>
      </c>
    </row>
    <row r="78" spans="1:9" ht="18" customHeight="1">
      <c r="A78" s="436" t="s">
        <v>414</v>
      </c>
      <c r="B78" s="438">
        <f t="shared" si="1"/>
        <v>492</v>
      </c>
      <c r="C78" s="707">
        <v>72</v>
      </c>
      <c r="D78" s="707">
        <v>49</v>
      </c>
      <c r="E78" s="707">
        <v>135</v>
      </c>
      <c r="F78" s="707">
        <v>11</v>
      </c>
      <c r="G78" s="707">
        <v>58</v>
      </c>
      <c r="I78" s="379" t="s">
        <v>415</v>
      </c>
    </row>
    <row r="79" spans="1:9" ht="18" customHeight="1">
      <c r="A79" s="436" t="s">
        <v>416</v>
      </c>
      <c r="B79" s="438">
        <f t="shared" si="1"/>
        <v>83</v>
      </c>
      <c r="C79" s="707">
        <v>13</v>
      </c>
      <c r="D79" s="707">
        <v>4</v>
      </c>
      <c r="E79" s="707">
        <v>20</v>
      </c>
      <c r="F79" s="707">
        <v>2</v>
      </c>
      <c r="G79" s="707">
        <v>7</v>
      </c>
      <c r="I79" s="415" t="s">
        <v>823</v>
      </c>
    </row>
    <row r="80" spans="1:9" ht="18" customHeight="1">
      <c r="A80" s="436" t="s">
        <v>417</v>
      </c>
      <c r="B80" s="438">
        <f t="shared" si="1"/>
        <v>468</v>
      </c>
      <c r="C80" s="707">
        <v>67</v>
      </c>
      <c r="D80" s="707">
        <v>86</v>
      </c>
      <c r="E80" s="707">
        <v>98</v>
      </c>
      <c r="F80" s="707">
        <v>15</v>
      </c>
      <c r="G80" s="707">
        <v>43</v>
      </c>
      <c r="I80" s="416" t="s">
        <v>418</v>
      </c>
    </row>
    <row r="81" spans="1:13" ht="18" customHeight="1">
      <c r="A81" s="436" t="s">
        <v>419</v>
      </c>
      <c r="B81" s="438">
        <f t="shared" si="1"/>
        <v>251</v>
      </c>
      <c r="C81" s="707">
        <v>31</v>
      </c>
      <c r="D81" s="707">
        <v>40</v>
      </c>
      <c r="E81" s="707">
        <v>23</v>
      </c>
      <c r="F81" s="707">
        <v>8</v>
      </c>
      <c r="G81" s="707">
        <v>32</v>
      </c>
      <c r="I81" s="379" t="s">
        <v>420</v>
      </c>
    </row>
    <row r="82" spans="1:13" ht="18" customHeight="1">
      <c r="A82" s="436" t="s">
        <v>421</v>
      </c>
      <c r="B82" s="438">
        <f t="shared" si="1"/>
        <v>125</v>
      </c>
      <c r="C82" s="707">
        <v>20</v>
      </c>
      <c r="D82" s="707">
        <v>18</v>
      </c>
      <c r="E82" s="707">
        <v>29</v>
      </c>
      <c r="F82" s="707">
        <v>2</v>
      </c>
      <c r="G82" s="707">
        <v>15</v>
      </c>
      <c r="I82" s="415" t="s">
        <v>422</v>
      </c>
    </row>
    <row r="83" spans="1:13" ht="18" customHeight="1">
      <c r="A83" s="436" t="s">
        <v>423</v>
      </c>
      <c r="B83" s="438">
        <f t="shared" si="1"/>
        <v>299</v>
      </c>
      <c r="C83" s="707">
        <v>64</v>
      </c>
      <c r="D83" s="707">
        <v>21</v>
      </c>
      <c r="E83" s="707">
        <v>57</v>
      </c>
      <c r="F83" s="707">
        <v>6</v>
      </c>
      <c r="G83" s="707">
        <v>40</v>
      </c>
      <c r="I83" s="416" t="s">
        <v>424</v>
      </c>
    </row>
    <row r="84" spans="1:13" ht="18" customHeight="1">
      <c r="A84" s="436" t="s">
        <v>425</v>
      </c>
      <c r="B84" s="438">
        <f t="shared" si="1"/>
        <v>208</v>
      </c>
      <c r="C84" s="707">
        <v>32</v>
      </c>
      <c r="D84" s="707">
        <v>37</v>
      </c>
      <c r="E84" s="707">
        <v>14</v>
      </c>
      <c r="F84" s="707">
        <v>5</v>
      </c>
      <c r="G84" s="707">
        <v>15</v>
      </c>
      <c r="I84" s="416" t="s">
        <v>824</v>
      </c>
    </row>
    <row r="85" spans="1:13" ht="18" customHeight="1">
      <c r="A85" s="436" t="s">
        <v>426</v>
      </c>
      <c r="B85" s="438">
        <f t="shared" si="1"/>
        <v>414</v>
      </c>
      <c r="C85" s="707">
        <v>40</v>
      </c>
      <c r="D85" s="707">
        <v>57</v>
      </c>
      <c r="E85" s="707">
        <v>100</v>
      </c>
      <c r="F85" s="707">
        <v>14</v>
      </c>
      <c r="G85" s="707">
        <v>53</v>
      </c>
      <c r="I85" s="416" t="s">
        <v>328</v>
      </c>
    </row>
    <row r="86" spans="1:13" ht="18" customHeight="1">
      <c r="A86" s="436" t="s">
        <v>427</v>
      </c>
      <c r="B86" s="438">
        <f t="shared" si="1"/>
        <v>588</v>
      </c>
      <c r="C86" s="707">
        <v>91</v>
      </c>
      <c r="D86" s="707">
        <v>69</v>
      </c>
      <c r="E86" s="707">
        <v>125</v>
      </c>
      <c r="F86" s="707">
        <v>13</v>
      </c>
      <c r="G86" s="707">
        <v>62</v>
      </c>
      <c r="I86" s="411" t="s">
        <v>428</v>
      </c>
    </row>
    <row r="87" spans="1:13" ht="18" customHeight="1">
      <c r="A87" s="436" t="s">
        <v>429</v>
      </c>
      <c r="B87" s="438">
        <f t="shared" si="1"/>
        <v>100</v>
      </c>
      <c r="C87" s="707">
        <v>23</v>
      </c>
      <c r="D87" s="287" t="s">
        <v>221</v>
      </c>
      <c r="E87" s="707">
        <v>11</v>
      </c>
      <c r="F87" s="707">
        <v>3</v>
      </c>
      <c r="G87" s="707">
        <v>10</v>
      </c>
      <c r="I87" s="416" t="s">
        <v>430</v>
      </c>
    </row>
    <row r="88" spans="1:13" ht="18" customHeight="1">
      <c r="A88" s="436" t="s">
        <v>431</v>
      </c>
      <c r="B88" s="438">
        <f t="shared" si="1"/>
        <v>676</v>
      </c>
      <c r="C88" s="707">
        <v>122</v>
      </c>
      <c r="D88" s="707">
        <v>19</v>
      </c>
      <c r="E88" s="707">
        <v>146</v>
      </c>
      <c r="F88" s="707">
        <v>20</v>
      </c>
      <c r="G88" s="707">
        <v>10</v>
      </c>
      <c r="I88" s="419" t="s">
        <v>432</v>
      </c>
    </row>
    <row r="89" spans="1:13" ht="18" customHeight="1">
      <c r="A89" s="436" t="s">
        <v>433</v>
      </c>
      <c r="B89" s="438">
        <f t="shared" si="1"/>
        <v>269</v>
      </c>
      <c r="C89" s="707">
        <v>19</v>
      </c>
      <c r="D89" s="707">
        <v>8</v>
      </c>
      <c r="E89" s="707">
        <v>48</v>
      </c>
      <c r="F89" s="707">
        <v>33</v>
      </c>
      <c r="G89" s="707">
        <v>27</v>
      </c>
      <c r="I89" s="416" t="s">
        <v>434</v>
      </c>
    </row>
    <row r="90" spans="1:13" ht="18" customHeight="1">
      <c r="A90" s="436" t="s">
        <v>435</v>
      </c>
      <c r="B90" s="438">
        <f t="shared" si="1"/>
        <v>3388</v>
      </c>
      <c r="C90" s="707">
        <v>375</v>
      </c>
      <c r="D90" s="707">
        <v>284</v>
      </c>
      <c r="E90" s="707">
        <v>552</v>
      </c>
      <c r="F90" s="707">
        <v>202</v>
      </c>
      <c r="G90" s="707">
        <v>522</v>
      </c>
      <c r="I90" s="411" t="s">
        <v>436</v>
      </c>
    </row>
    <row r="91" spans="1:13" ht="18" customHeight="1">
      <c r="A91" s="436" t="s">
        <v>437</v>
      </c>
      <c r="B91" s="438">
        <f t="shared" si="1"/>
        <v>183</v>
      </c>
      <c r="C91" s="707">
        <v>32</v>
      </c>
      <c r="D91" s="707">
        <v>23</v>
      </c>
      <c r="E91" s="707">
        <v>38</v>
      </c>
      <c r="F91" s="707">
        <v>3</v>
      </c>
      <c r="G91" s="707">
        <v>18</v>
      </c>
      <c r="I91" s="411" t="s">
        <v>438</v>
      </c>
    </row>
    <row r="92" spans="1:13" ht="18" customHeight="1">
      <c r="A92" s="436" t="s">
        <v>439</v>
      </c>
      <c r="B92" s="438">
        <f t="shared" si="1"/>
        <v>342</v>
      </c>
      <c r="C92" s="707">
        <v>45</v>
      </c>
      <c r="D92" s="707">
        <v>34</v>
      </c>
      <c r="E92" s="707">
        <v>58</v>
      </c>
      <c r="F92" s="707">
        <v>12</v>
      </c>
      <c r="G92" s="707">
        <v>31</v>
      </c>
      <c r="I92" s="416" t="s">
        <v>440</v>
      </c>
      <c r="J92" s="302"/>
      <c r="K92" s="302"/>
      <c r="L92" s="302"/>
      <c r="M92" s="302"/>
    </row>
    <row r="93" spans="1:13" ht="18" customHeight="1">
      <c r="A93" s="436" t="s">
        <v>441</v>
      </c>
      <c r="B93" s="438">
        <f t="shared" si="1"/>
        <v>202</v>
      </c>
      <c r="C93" s="707">
        <v>47</v>
      </c>
      <c r="D93" s="707">
        <v>12</v>
      </c>
      <c r="E93" s="707">
        <v>53</v>
      </c>
      <c r="F93" s="707">
        <v>3</v>
      </c>
      <c r="G93" s="707">
        <v>16</v>
      </c>
      <c r="I93" s="416" t="s">
        <v>442</v>
      </c>
      <c r="J93" s="302"/>
      <c r="K93" s="302"/>
      <c r="L93" s="302"/>
      <c r="M93" s="302"/>
    </row>
    <row r="94" spans="1:13" ht="18" customHeight="1">
      <c r="A94" s="436" t="s">
        <v>443</v>
      </c>
      <c r="B94" s="438">
        <f t="shared" si="1"/>
        <v>206</v>
      </c>
      <c r="C94" s="707">
        <v>29</v>
      </c>
      <c r="D94" s="707">
        <v>15</v>
      </c>
      <c r="E94" s="707">
        <v>48</v>
      </c>
      <c r="F94" s="707">
        <v>5</v>
      </c>
      <c r="G94" s="707">
        <v>23</v>
      </c>
      <c r="I94" s="416" t="s">
        <v>444</v>
      </c>
    </row>
    <row r="95" spans="1:13" ht="18" customHeight="1">
      <c r="A95" s="436" t="s">
        <v>445</v>
      </c>
      <c r="B95" s="438">
        <f t="shared" si="1"/>
        <v>220</v>
      </c>
      <c r="C95" s="707">
        <v>27</v>
      </c>
      <c r="D95" s="707">
        <v>30</v>
      </c>
      <c r="E95" s="707">
        <v>40</v>
      </c>
      <c r="F95" s="707">
        <v>7</v>
      </c>
      <c r="G95" s="707">
        <v>27</v>
      </c>
      <c r="I95" s="411" t="s">
        <v>446</v>
      </c>
    </row>
    <row r="96" spans="1:13" ht="18" customHeight="1">
      <c r="A96" s="436" t="s">
        <v>447</v>
      </c>
      <c r="B96" s="438">
        <f t="shared" si="1"/>
        <v>507</v>
      </c>
      <c r="C96" s="707">
        <v>60</v>
      </c>
      <c r="D96" s="707">
        <v>33</v>
      </c>
      <c r="E96" s="707">
        <v>121</v>
      </c>
      <c r="F96" s="707">
        <v>9</v>
      </c>
      <c r="G96" s="707">
        <v>37</v>
      </c>
      <c r="I96" s="420" t="s">
        <v>448</v>
      </c>
    </row>
    <row r="97" spans="1:9" ht="18" customHeight="1">
      <c r="A97" s="436" t="s">
        <v>449</v>
      </c>
      <c r="B97" s="438">
        <f t="shared" si="1"/>
        <v>339</v>
      </c>
      <c r="C97" s="707">
        <v>51</v>
      </c>
      <c r="D97" s="707">
        <v>42</v>
      </c>
      <c r="E97" s="707">
        <v>44</v>
      </c>
      <c r="F97" s="707">
        <v>12</v>
      </c>
      <c r="G97" s="707">
        <v>26</v>
      </c>
      <c r="I97" s="416" t="s">
        <v>825</v>
      </c>
    </row>
    <row r="98" spans="1:9" ht="18" customHeight="1">
      <c r="A98" s="436" t="s">
        <v>450</v>
      </c>
      <c r="B98" s="438">
        <f t="shared" si="1"/>
        <v>565</v>
      </c>
      <c r="C98" s="707">
        <v>71</v>
      </c>
      <c r="D98" s="707">
        <v>59</v>
      </c>
      <c r="E98" s="707">
        <v>111</v>
      </c>
      <c r="F98" s="707">
        <v>18</v>
      </c>
      <c r="G98" s="707">
        <v>50</v>
      </c>
      <c r="I98" s="416" t="s">
        <v>451</v>
      </c>
    </row>
    <row r="99" spans="1:9" ht="18" customHeight="1">
      <c r="A99" s="436" t="s">
        <v>452</v>
      </c>
      <c r="B99" s="438">
        <f t="shared" si="1"/>
        <v>287</v>
      </c>
      <c r="C99" s="707">
        <v>37</v>
      </c>
      <c r="D99" s="707">
        <v>26</v>
      </c>
      <c r="E99" s="707">
        <v>49</v>
      </c>
      <c r="F99" s="707">
        <v>12</v>
      </c>
      <c r="G99" s="707">
        <v>30</v>
      </c>
      <c r="I99" s="411" t="s">
        <v>453</v>
      </c>
    </row>
    <row r="100" spans="1:9" ht="18" customHeight="1">
      <c r="A100" s="436" t="s">
        <v>454</v>
      </c>
      <c r="B100" s="438">
        <f t="shared" si="1"/>
        <v>321</v>
      </c>
      <c r="C100" s="707">
        <v>52</v>
      </c>
      <c r="D100" s="707">
        <v>34</v>
      </c>
      <c r="E100" s="707">
        <v>75</v>
      </c>
      <c r="F100" s="707">
        <v>10</v>
      </c>
      <c r="G100" s="707">
        <v>25</v>
      </c>
      <c r="I100" s="416" t="s">
        <v>686</v>
      </c>
    </row>
    <row r="101" spans="1:9" ht="18" customHeight="1">
      <c r="A101" s="436" t="s">
        <v>455</v>
      </c>
      <c r="B101" s="438">
        <f t="shared" si="1"/>
        <v>580</v>
      </c>
      <c r="C101" s="707">
        <v>88</v>
      </c>
      <c r="D101" s="707">
        <v>42</v>
      </c>
      <c r="E101" s="707">
        <v>131</v>
      </c>
      <c r="F101" s="707">
        <v>11</v>
      </c>
      <c r="G101" s="707">
        <v>46</v>
      </c>
      <c r="I101" s="411" t="s">
        <v>687</v>
      </c>
    </row>
    <row r="102" spans="1:9" ht="18" customHeight="1">
      <c r="A102" s="436" t="s">
        <v>456</v>
      </c>
      <c r="B102" s="438">
        <f t="shared" si="1"/>
        <v>266</v>
      </c>
      <c r="C102" s="707">
        <v>42</v>
      </c>
      <c r="D102" s="707">
        <v>28</v>
      </c>
      <c r="E102" s="707">
        <v>39</v>
      </c>
      <c r="F102" s="707">
        <v>8</v>
      </c>
      <c r="G102" s="707">
        <v>24</v>
      </c>
      <c r="I102" s="279" t="s">
        <v>688</v>
      </c>
    </row>
    <row r="103" spans="1:9" ht="18" customHeight="1">
      <c r="A103" s="436" t="s">
        <v>457</v>
      </c>
      <c r="B103" s="438">
        <f t="shared" si="1"/>
        <v>236</v>
      </c>
      <c r="C103" s="707">
        <v>30</v>
      </c>
      <c r="D103" s="707">
        <v>17</v>
      </c>
      <c r="E103" s="707">
        <v>53</v>
      </c>
      <c r="F103" s="707">
        <v>6</v>
      </c>
      <c r="G103" s="707">
        <v>20</v>
      </c>
      <c r="I103" s="420" t="s">
        <v>826</v>
      </c>
    </row>
    <row r="104" spans="1:9" ht="18" customHeight="1">
      <c r="A104" s="436" t="s">
        <v>458</v>
      </c>
      <c r="B104" s="438">
        <f t="shared" si="1"/>
        <v>133</v>
      </c>
      <c r="C104" s="707">
        <v>42</v>
      </c>
      <c r="D104" s="707">
        <v>9</v>
      </c>
      <c r="E104" s="707">
        <v>19</v>
      </c>
      <c r="F104" s="707">
        <v>9</v>
      </c>
      <c r="G104" s="707">
        <v>4</v>
      </c>
      <c r="I104" s="705" t="s">
        <v>459</v>
      </c>
    </row>
    <row r="105" spans="1:9" ht="18" customHeight="1">
      <c r="A105" s="436" t="s">
        <v>460</v>
      </c>
      <c r="B105" s="438">
        <f t="shared" si="1"/>
        <v>475</v>
      </c>
      <c r="C105" s="707">
        <v>64</v>
      </c>
      <c r="D105" s="707">
        <v>81</v>
      </c>
      <c r="E105" s="707">
        <v>79</v>
      </c>
      <c r="F105" s="707">
        <v>13</v>
      </c>
      <c r="G105" s="707">
        <v>45</v>
      </c>
      <c r="I105" s="416" t="s">
        <v>827</v>
      </c>
    </row>
    <row r="106" spans="1:9" ht="18" customHeight="1">
      <c r="A106" s="436" t="s">
        <v>461</v>
      </c>
      <c r="B106" s="438">
        <f t="shared" si="1"/>
        <v>276</v>
      </c>
      <c r="C106" s="707">
        <v>40</v>
      </c>
      <c r="D106" s="707">
        <v>29</v>
      </c>
      <c r="E106" s="707">
        <v>63</v>
      </c>
      <c r="F106" s="707">
        <v>9</v>
      </c>
      <c r="G106" s="707">
        <v>24</v>
      </c>
      <c r="I106" s="420" t="s">
        <v>462</v>
      </c>
    </row>
    <row r="107" spans="1:9" ht="18" customHeight="1">
      <c r="A107" s="436" t="s">
        <v>463</v>
      </c>
      <c r="B107" s="438">
        <f t="shared" si="1"/>
        <v>1169</v>
      </c>
      <c r="C107" s="707">
        <v>122</v>
      </c>
      <c r="D107" s="707">
        <v>82</v>
      </c>
      <c r="E107" s="707">
        <v>232</v>
      </c>
      <c r="F107" s="707">
        <v>44</v>
      </c>
      <c r="G107" s="707">
        <v>101</v>
      </c>
      <c r="I107" s="416" t="s">
        <v>828</v>
      </c>
    </row>
    <row r="108" spans="1:9" ht="18" customHeight="1">
      <c r="A108" s="437"/>
      <c r="B108" s="438"/>
      <c r="H108" s="410"/>
      <c r="I108" s="423"/>
    </row>
    <row r="109" spans="1:9" ht="20.25" customHeight="1">
      <c r="A109" s="426" t="s">
        <v>285</v>
      </c>
      <c r="B109" s="439">
        <f t="shared" ref="B109:G109" si="2">SUM(B75:B107)</f>
        <v>14647</v>
      </c>
      <c r="C109" s="440">
        <f t="shared" si="2"/>
        <v>1980</v>
      </c>
      <c r="D109" s="440">
        <f t="shared" si="2"/>
        <v>1433</v>
      </c>
      <c r="E109" s="440">
        <f t="shared" si="2"/>
        <v>2904</v>
      </c>
      <c r="F109" s="440">
        <f t="shared" si="2"/>
        <v>552</v>
      </c>
      <c r="G109" s="440">
        <f t="shared" si="2"/>
        <v>1511</v>
      </c>
      <c r="H109" s="440"/>
      <c r="I109" s="428" t="s">
        <v>202</v>
      </c>
    </row>
    <row r="110" spans="1:9" ht="20.25" customHeight="1">
      <c r="A110" s="441"/>
      <c r="C110" s="287"/>
      <c r="D110" s="287"/>
      <c r="E110" s="287"/>
      <c r="F110" s="287"/>
      <c r="H110" s="442"/>
    </row>
    <row r="111" spans="1:9" ht="12.75">
      <c r="A111" s="441" t="s">
        <v>473</v>
      </c>
      <c r="B111" s="443"/>
      <c r="C111" s="443"/>
      <c r="E111" s="444"/>
      <c r="F111" s="445"/>
      <c r="G111" s="445"/>
      <c r="I111" s="446" t="s">
        <v>474</v>
      </c>
    </row>
    <row r="112" spans="1:9" ht="12.75">
      <c r="A112" s="441"/>
      <c r="B112" s="443"/>
      <c r="C112" s="443"/>
      <c r="E112" s="444"/>
      <c r="F112" s="445"/>
      <c r="G112" s="445"/>
      <c r="I112" s="1040"/>
    </row>
    <row r="113" spans="1:9" ht="12.75">
      <c r="A113" s="364"/>
      <c r="B113" s="365"/>
      <c r="C113" s="365"/>
      <c r="D113" s="279"/>
      <c r="F113" s="287"/>
      <c r="G113" s="391"/>
      <c r="I113" s="279"/>
    </row>
    <row r="114" spans="1:9" ht="14.25">
      <c r="A114" s="362" t="s">
        <v>715</v>
      </c>
      <c r="B114" s="447"/>
      <c r="C114" s="447"/>
      <c r="D114" s="447"/>
      <c r="F114" s="448"/>
      <c r="G114" s="448"/>
      <c r="I114" s="707" t="s">
        <v>819</v>
      </c>
    </row>
  </sheetData>
  <printOptions gridLinesSet="0"/>
  <pageMargins left="0.78740157480314965" right="0.59055118110236227" top="1.1811023622047245" bottom="1.1811023622047245" header="0.51181102362204722" footer="0.51181102362204722"/>
  <pageSetup paperSize="9" scale="66" orientation="portrait" r:id="rId1"/>
  <headerFooter alignWithMargins="0"/>
  <rowBreaks count="1" manualBreakCount="1">
    <brk id="63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syncVertical="1" syncRef="A119" transitionEvaluation="1">
    <tabColor rgb="FF7030A0"/>
  </sheetPr>
  <dimension ref="A1:E132"/>
  <sheetViews>
    <sheetView showGridLines="0" view="pageLayout" topLeftCell="A119" zoomScaleNormal="137" workbookViewId="0">
      <selection activeCell="B125" sqref="B125"/>
    </sheetView>
  </sheetViews>
  <sheetFormatPr baseColWidth="10" defaultColWidth="11" defaultRowHeight="12.75"/>
  <cols>
    <col min="1" max="1" width="39.42578125" style="279" customWidth="1"/>
    <col min="2" max="2" width="15.28515625" style="280" customWidth="1"/>
    <col min="3" max="3" width="16.7109375" style="280" customWidth="1"/>
    <col min="4" max="4" width="42.5703125" style="279" customWidth="1"/>
    <col min="5" max="5" width="6.42578125" style="279" customWidth="1"/>
    <col min="6" max="236" width="11" style="279" customWidth="1"/>
    <col min="237" max="250" width="11" style="279"/>
    <col min="251" max="251" width="38.7109375" style="279" customWidth="1"/>
    <col min="252" max="253" width="14.7109375" style="279" customWidth="1"/>
    <col min="254" max="254" width="38.7109375" style="279" customWidth="1"/>
    <col min="255" max="255" width="6.42578125" style="279" customWidth="1"/>
    <col min="256" max="256" width="27" style="279" customWidth="1"/>
    <col min="257" max="258" width="33.85546875" style="279" customWidth="1"/>
    <col min="259" max="259" width="27.28515625" style="279" customWidth="1"/>
    <col min="260" max="492" width="11" style="279" customWidth="1"/>
    <col min="493" max="506" width="11" style="279"/>
    <col min="507" max="507" width="38.7109375" style="279" customWidth="1"/>
    <col min="508" max="509" width="14.7109375" style="279" customWidth="1"/>
    <col min="510" max="510" width="38.7109375" style="279" customWidth="1"/>
    <col min="511" max="511" width="6.42578125" style="279" customWidth="1"/>
    <col min="512" max="512" width="27" style="279" customWidth="1"/>
    <col min="513" max="514" width="33.85546875" style="279" customWidth="1"/>
    <col min="515" max="515" width="27.28515625" style="279" customWidth="1"/>
    <col min="516" max="748" width="11" style="279" customWidth="1"/>
    <col min="749" max="762" width="11" style="279"/>
    <col min="763" max="763" width="38.7109375" style="279" customWidth="1"/>
    <col min="764" max="765" width="14.7109375" style="279" customWidth="1"/>
    <col min="766" max="766" width="38.7109375" style="279" customWidth="1"/>
    <col min="767" max="767" width="6.42578125" style="279" customWidth="1"/>
    <col min="768" max="768" width="27" style="279" customWidth="1"/>
    <col min="769" max="770" width="33.85546875" style="279" customWidth="1"/>
    <col min="771" max="771" width="27.28515625" style="279" customWidth="1"/>
    <col min="772" max="1004" width="11" style="279" customWidth="1"/>
    <col min="1005" max="1018" width="11" style="279"/>
    <col min="1019" max="1019" width="38.7109375" style="279" customWidth="1"/>
    <col min="1020" max="1021" width="14.7109375" style="279" customWidth="1"/>
    <col min="1022" max="1022" width="38.7109375" style="279" customWidth="1"/>
    <col min="1023" max="1023" width="6.42578125" style="279" customWidth="1"/>
    <col min="1024" max="1024" width="27" style="279" customWidth="1"/>
    <col min="1025" max="1026" width="33.85546875" style="279" customWidth="1"/>
    <col min="1027" max="1027" width="27.28515625" style="279" customWidth="1"/>
    <col min="1028" max="1260" width="11" style="279" customWidth="1"/>
    <col min="1261" max="1274" width="11" style="279"/>
    <col min="1275" max="1275" width="38.7109375" style="279" customWidth="1"/>
    <col min="1276" max="1277" width="14.7109375" style="279" customWidth="1"/>
    <col min="1278" max="1278" width="38.7109375" style="279" customWidth="1"/>
    <col min="1279" max="1279" width="6.42578125" style="279" customWidth="1"/>
    <col min="1280" max="1280" width="27" style="279" customWidth="1"/>
    <col min="1281" max="1282" width="33.85546875" style="279" customWidth="1"/>
    <col min="1283" max="1283" width="27.28515625" style="279" customWidth="1"/>
    <col min="1284" max="1516" width="11" style="279" customWidth="1"/>
    <col min="1517" max="1530" width="11" style="279"/>
    <col min="1531" max="1531" width="38.7109375" style="279" customWidth="1"/>
    <col min="1532" max="1533" width="14.7109375" style="279" customWidth="1"/>
    <col min="1534" max="1534" width="38.7109375" style="279" customWidth="1"/>
    <col min="1535" max="1535" width="6.42578125" style="279" customWidth="1"/>
    <col min="1536" max="1536" width="27" style="279" customWidth="1"/>
    <col min="1537" max="1538" width="33.85546875" style="279" customWidth="1"/>
    <col min="1539" max="1539" width="27.28515625" style="279" customWidth="1"/>
    <col min="1540" max="1772" width="11" style="279" customWidth="1"/>
    <col min="1773" max="1786" width="11" style="279"/>
    <col min="1787" max="1787" width="38.7109375" style="279" customWidth="1"/>
    <col min="1788" max="1789" width="14.7109375" style="279" customWidth="1"/>
    <col min="1790" max="1790" width="38.7109375" style="279" customWidth="1"/>
    <col min="1791" max="1791" width="6.42578125" style="279" customWidth="1"/>
    <col min="1792" max="1792" width="27" style="279" customWidth="1"/>
    <col min="1793" max="1794" width="33.85546875" style="279" customWidth="1"/>
    <col min="1795" max="1795" width="27.28515625" style="279" customWidth="1"/>
    <col min="1796" max="2028" width="11" style="279" customWidth="1"/>
    <col min="2029" max="2042" width="11" style="279"/>
    <col min="2043" max="2043" width="38.7109375" style="279" customWidth="1"/>
    <col min="2044" max="2045" width="14.7109375" style="279" customWidth="1"/>
    <col min="2046" max="2046" width="38.7109375" style="279" customWidth="1"/>
    <col min="2047" max="2047" width="6.42578125" style="279" customWidth="1"/>
    <col min="2048" max="2048" width="27" style="279" customWidth="1"/>
    <col min="2049" max="2050" width="33.85546875" style="279" customWidth="1"/>
    <col min="2051" max="2051" width="27.28515625" style="279" customWidth="1"/>
    <col min="2052" max="2284" width="11" style="279" customWidth="1"/>
    <col min="2285" max="2298" width="11" style="279"/>
    <col min="2299" max="2299" width="38.7109375" style="279" customWidth="1"/>
    <col min="2300" max="2301" width="14.7109375" style="279" customWidth="1"/>
    <col min="2302" max="2302" width="38.7109375" style="279" customWidth="1"/>
    <col min="2303" max="2303" width="6.42578125" style="279" customWidth="1"/>
    <col min="2304" max="2304" width="27" style="279" customWidth="1"/>
    <col min="2305" max="2306" width="33.85546875" style="279" customWidth="1"/>
    <col min="2307" max="2307" width="27.28515625" style="279" customWidth="1"/>
    <col min="2308" max="2540" width="11" style="279" customWidth="1"/>
    <col min="2541" max="2554" width="11" style="279"/>
    <col min="2555" max="2555" width="38.7109375" style="279" customWidth="1"/>
    <col min="2556" max="2557" width="14.7109375" style="279" customWidth="1"/>
    <col min="2558" max="2558" width="38.7109375" style="279" customWidth="1"/>
    <col min="2559" max="2559" width="6.42578125" style="279" customWidth="1"/>
    <col min="2560" max="2560" width="27" style="279" customWidth="1"/>
    <col min="2561" max="2562" width="33.85546875" style="279" customWidth="1"/>
    <col min="2563" max="2563" width="27.28515625" style="279" customWidth="1"/>
    <col min="2564" max="2796" width="11" style="279" customWidth="1"/>
    <col min="2797" max="2810" width="11" style="279"/>
    <col min="2811" max="2811" width="38.7109375" style="279" customWidth="1"/>
    <col min="2812" max="2813" width="14.7109375" style="279" customWidth="1"/>
    <col min="2814" max="2814" width="38.7109375" style="279" customWidth="1"/>
    <col min="2815" max="2815" width="6.42578125" style="279" customWidth="1"/>
    <col min="2816" max="2816" width="27" style="279" customWidth="1"/>
    <col min="2817" max="2818" width="33.85546875" style="279" customWidth="1"/>
    <col min="2819" max="2819" width="27.28515625" style="279" customWidth="1"/>
    <col min="2820" max="3052" width="11" style="279" customWidth="1"/>
    <col min="3053" max="3066" width="11" style="279"/>
    <col min="3067" max="3067" width="38.7109375" style="279" customWidth="1"/>
    <col min="3068" max="3069" width="14.7109375" style="279" customWidth="1"/>
    <col min="3070" max="3070" width="38.7109375" style="279" customWidth="1"/>
    <col min="3071" max="3071" width="6.42578125" style="279" customWidth="1"/>
    <col min="3072" max="3072" width="27" style="279" customWidth="1"/>
    <col min="3073" max="3074" width="33.85546875" style="279" customWidth="1"/>
    <col min="3075" max="3075" width="27.28515625" style="279" customWidth="1"/>
    <col min="3076" max="3308" width="11" style="279" customWidth="1"/>
    <col min="3309" max="3322" width="11" style="279"/>
    <col min="3323" max="3323" width="38.7109375" style="279" customWidth="1"/>
    <col min="3324" max="3325" width="14.7109375" style="279" customWidth="1"/>
    <col min="3326" max="3326" width="38.7109375" style="279" customWidth="1"/>
    <col min="3327" max="3327" width="6.42578125" style="279" customWidth="1"/>
    <col min="3328" max="3328" width="27" style="279" customWidth="1"/>
    <col min="3329" max="3330" width="33.85546875" style="279" customWidth="1"/>
    <col min="3331" max="3331" width="27.28515625" style="279" customWidth="1"/>
    <col min="3332" max="3564" width="11" style="279" customWidth="1"/>
    <col min="3565" max="3578" width="11" style="279"/>
    <col min="3579" max="3579" width="38.7109375" style="279" customWidth="1"/>
    <col min="3580" max="3581" width="14.7109375" style="279" customWidth="1"/>
    <col min="3582" max="3582" width="38.7109375" style="279" customWidth="1"/>
    <col min="3583" max="3583" width="6.42578125" style="279" customWidth="1"/>
    <col min="3584" max="3584" width="27" style="279" customWidth="1"/>
    <col min="3585" max="3586" width="33.85546875" style="279" customWidth="1"/>
    <col min="3587" max="3587" width="27.28515625" style="279" customWidth="1"/>
    <col min="3588" max="3820" width="11" style="279" customWidth="1"/>
    <col min="3821" max="3834" width="11" style="279"/>
    <col min="3835" max="3835" width="38.7109375" style="279" customWidth="1"/>
    <col min="3836" max="3837" width="14.7109375" style="279" customWidth="1"/>
    <col min="3838" max="3838" width="38.7109375" style="279" customWidth="1"/>
    <col min="3839" max="3839" width="6.42578125" style="279" customWidth="1"/>
    <col min="3840" max="3840" width="27" style="279" customWidth="1"/>
    <col min="3841" max="3842" width="33.85546875" style="279" customWidth="1"/>
    <col min="3843" max="3843" width="27.28515625" style="279" customWidth="1"/>
    <col min="3844" max="4076" width="11" style="279" customWidth="1"/>
    <col min="4077" max="4090" width="11" style="279"/>
    <col min="4091" max="4091" width="38.7109375" style="279" customWidth="1"/>
    <col min="4092" max="4093" width="14.7109375" style="279" customWidth="1"/>
    <col min="4094" max="4094" width="38.7109375" style="279" customWidth="1"/>
    <col min="4095" max="4095" width="6.42578125" style="279" customWidth="1"/>
    <col min="4096" max="4096" width="27" style="279" customWidth="1"/>
    <col min="4097" max="4098" width="33.85546875" style="279" customWidth="1"/>
    <col min="4099" max="4099" width="27.28515625" style="279" customWidth="1"/>
    <col min="4100" max="4332" width="11" style="279" customWidth="1"/>
    <col min="4333" max="4346" width="11" style="279"/>
    <col min="4347" max="4347" width="38.7109375" style="279" customWidth="1"/>
    <col min="4348" max="4349" width="14.7109375" style="279" customWidth="1"/>
    <col min="4350" max="4350" width="38.7109375" style="279" customWidth="1"/>
    <col min="4351" max="4351" width="6.42578125" style="279" customWidth="1"/>
    <col min="4352" max="4352" width="27" style="279" customWidth="1"/>
    <col min="4353" max="4354" width="33.85546875" style="279" customWidth="1"/>
    <col min="4355" max="4355" width="27.28515625" style="279" customWidth="1"/>
    <col min="4356" max="4588" width="11" style="279" customWidth="1"/>
    <col min="4589" max="4602" width="11" style="279"/>
    <col min="4603" max="4603" width="38.7109375" style="279" customWidth="1"/>
    <col min="4604" max="4605" width="14.7109375" style="279" customWidth="1"/>
    <col min="4606" max="4606" width="38.7109375" style="279" customWidth="1"/>
    <col min="4607" max="4607" width="6.42578125" style="279" customWidth="1"/>
    <col min="4608" max="4608" width="27" style="279" customWidth="1"/>
    <col min="4609" max="4610" width="33.85546875" style="279" customWidth="1"/>
    <col min="4611" max="4611" width="27.28515625" style="279" customWidth="1"/>
    <col min="4612" max="4844" width="11" style="279" customWidth="1"/>
    <col min="4845" max="4858" width="11" style="279"/>
    <col min="4859" max="4859" width="38.7109375" style="279" customWidth="1"/>
    <col min="4860" max="4861" width="14.7109375" style="279" customWidth="1"/>
    <col min="4862" max="4862" width="38.7109375" style="279" customWidth="1"/>
    <col min="4863" max="4863" width="6.42578125" style="279" customWidth="1"/>
    <col min="4864" max="4864" width="27" style="279" customWidth="1"/>
    <col min="4865" max="4866" width="33.85546875" style="279" customWidth="1"/>
    <col min="4867" max="4867" width="27.28515625" style="279" customWidth="1"/>
    <col min="4868" max="5100" width="11" style="279" customWidth="1"/>
    <col min="5101" max="5114" width="11" style="279"/>
    <col min="5115" max="5115" width="38.7109375" style="279" customWidth="1"/>
    <col min="5116" max="5117" width="14.7109375" style="279" customWidth="1"/>
    <col min="5118" max="5118" width="38.7109375" style="279" customWidth="1"/>
    <col min="5119" max="5119" width="6.42578125" style="279" customWidth="1"/>
    <col min="5120" max="5120" width="27" style="279" customWidth="1"/>
    <col min="5121" max="5122" width="33.85546875" style="279" customWidth="1"/>
    <col min="5123" max="5123" width="27.28515625" style="279" customWidth="1"/>
    <col min="5124" max="5356" width="11" style="279" customWidth="1"/>
    <col min="5357" max="5370" width="11" style="279"/>
    <col min="5371" max="5371" width="38.7109375" style="279" customWidth="1"/>
    <col min="5372" max="5373" width="14.7109375" style="279" customWidth="1"/>
    <col min="5374" max="5374" width="38.7109375" style="279" customWidth="1"/>
    <col min="5375" max="5375" width="6.42578125" style="279" customWidth="1"/>
    <col min="5376" max="5376" width="27" style="279" customWidth="1"/>
    <col min="5377" max="5378" width="33.85546875" style="279" customWidth="1"/>
    <col min="5379" max="5379" width="27.28515625" style="279" customWidth="1"/>
    <col min="5380" max="5612" width="11" style="279" customWidth="1"/>
    <col min="5613" max="5626" width="11" style="279"/>
    <col min="5627" max="5627" width="38.7109375" style="279" customWidth="1"/>
    <col min="5628" max="5629" width="14.7109375" style="279" customWidth="1"/>
    <col min="5630" max="5630" width="38.7109375" style="279" customWidth="1"/>
    <col min="5631" max="5631" width="6.42578125" style="279" customWidth="1"/>
    <col min="5632" max="5632" width="27" style="279" customWidth="1"/>
    <col min="5633" max="5634" width="33.85546875" style="279" customWidth="1"/>
    <col min="5635" max="5635" width="27.28515625" style="279" customWidth="1"/>
    <col min="5636" max="5868" width="11" style="279" customWidth="1"/>
    <col min="5869" max="5882" width="11" style="279"/>
    <col min="5883" max="5883" width="38.7109375" style="279" customWidth="1"/>
    <col min="5884" max="5885" width="14.7109375" style="279" customWidth="1"/>
    <col min="5886" max="5886" width="38.7109375" style="279" customWidth="1"/>
    <col min="5887" max="5887" width="6.42578125" style="279" customWidth="1"/>
    <col min="5888" max="5888" width="27" style="279" customWidth="1"/>
    <col min="5889" max="5890" width="33.85546875" style="279" customWidth="1"/>
    <col min="5891" max="5891" width="27.28515625" style="279" customWidth="1"/>
    <col min="5892" max="6124" width="11" style="279" customWidth="1"/>
    <col min="6125" max="6138" width="11" style="279"/>
    <col min="6139" max="6139" width="38.7109375" style="279" customWidth="1"/>
    <col min="6140" max="6141" width="14.7109375" style="279" customWidth="1"/>
    <col min="6142" max="6142" width="38.7109375" style="279" customWidth="1"/>
    <col min="6143" max="6143" width="6.42578125" style="279" customWidth="1"/>
    <col min="6144" max="6144" width="27" style="279" customWidth="1"/>
    <col min="6145" max="6146" width="33.85546875" style="279" customWidth="1"/>
    <col min="6147" max="6147" width="27.28515625" style="279" customWidth="1"/>
    <col min="6148" max="6380" width="11" style="279" customWidth="1"/>
    <col min="6381" max="6394" width="11" style="279"/>
    <col min="6395" max="6395" width="38.7109375" style="279" customWidth="1"/>
    <col min="6396" max="6397" width="14.7109375" style="279" customWidth="1"/>
    <col min="6398" max="6398" width="38.7109375" style="279" customWidth="1"/>
    <col min="6399" max="6399" width="6.42578125" style="279" customWidth="1"/>
    <col min="6400" max="6400" width="27" style="279" customWidth="1"/>
    <col min="6401" max="6402" width="33.85546875" style="279" customWidth="1"/>
    <col min="6403" max="6403" width="27.28515625" style="279" customWidth="1"/>
    <col min="6404" max="6636" width="11" style="279" customWidth="1"/>
    <col min="6637" max="6650" width="11" style="279"/>
    <col min="6651" max="6651" width="38.7109375" style="279" customWidth="1"/>
    <col min="6652" max="6653" width="14.7109375" style="279" customWidth="1"/>
    <col min="6654" max="6654" width="38.7109375" style="279" customWidth="1"/>
    <col min="6655" max="6655" width="6.42578125" style="279" customWidth="1"/>
    <col min="6656" max="6656" width="27" style="279" customWidth="1"/>
    <col min="6657" max="6658" width="33.85546875" style="279" customWidth="1"/>
    <col min="6659" max="6659" width="27.28515625" style="279" customWidth="1"/>
    <col min="6660" max="6892" width="11" style="279" customWidth="1"/>
    <col min="6893" max="6906" width="11" style="279"/>
    <col min="6907" max="6907" width="38.7109375" style="279" customWidth="1"/>
    <col min="6908" max="6909" width="14.7109375" style="279" customWidth="1"/>
    <col min="6910" max="6910" width="38.7109375" style="279" customWidth="1"/>
    <col min="6911" max="6911" width="6.42578125" style="279" customWidth="1"/>
    <col min="6912" max="6912" width="27" style="279" customWidth="1"/>
    <col min="6913" max="6914" width="33.85546875" style="279" customWidth="1"/>
    <col min="6915" max="6915" width="27.28515625" style="279" customWidth="1"/>
    <col min="6916" max="7148" width="11" style="279" customWidth="1"/>
    <col min="7149" max="7162" width="11" style="279"/>
    <col min="7163" max="7163" width="38.7109375" style="279" customWidth="1"/>
    <col min="7164" max="7165" width="14.7109375" style="279" customWidth="1"/>
    <col min="7166" max="7166" width="38.7109375" style="279" customWidth="1"/>
    <col min="7167" max="7167" width="6.42578125" style="279" customWidth="1"/>
    <col min="7168" max="7168" width="27" style="279" customWidth="1"/>
    <col min="7169" max="7170" width="33.85546875" style="279" customWidth="1"/>
    <col min="7171" max="7171" width="27.28515625" style="279" customWidth="1"/>
    <col min="7172" max="7404" width="11" style="279" customWidth="1"/>
    <col min="7405" max="7418" width="11" style="279"/>
    <col min="7419" max="7419" width="38.7109375" style="279" customWidth="1"/>
    <col min="7420" max="7421" width="14.7109375" style="279" customWidth="1"/>
    <col min="7422" max="7422" width="38.7109375" style="279" customWidth="1"/>
    <col min="7423" max="7423" width="6.42578125" style="279" customWidth="1"/>
    <col min="7424" max="7424" width="27" style="279" customWidth="1"/>
    <col min="7425" max="7426" width="33.85546875" style="279" customWidth="1"/>
    <col min="7427" max="7427" width="27.28515625" style="279" customWidth="1"/>
    <col min="7428" max="7660" width="11" style="279" customWidth="1"/>
    <col min="7661" max="7674" width="11" style="279"/>
    <col min="7675" max="7675" width="38.7109375" style="279" customWidth="1"/>
    <col min="7676" max="7677" width="14.7109375" style="279" customWidth="1"/>
    <col min="7678" max="7678" width="38.7109375" style="279" customWidth="1"/>
    <col min="7679" max="7679" width="6.42578125" style="279" customWidth="1"/>
    <col min="7680" max="7680" width="27" style="279" customWidth="1"/>
    <col min="7681" max="7682" width="33.85546875" style="279" customWidth="1"/>
    <col min="7683" max="7683" width="27.28515625" style="279" customWidth="1"/>
    <col min="7684" max="7916" width="11" style="279" customWidth="1"/>
    <col min="7917" max="7930" width="11" style="279"/>
    <col min="7931" max="7931" width="38.7109375" style="279" customWidth="1"/>
    <col min="7932" max="7933" width="14.7109375" style="279" customWidth="1"/>
    <col min="7934" max="7934" width="38.7109375" style="279" customWidth="1"/>
    <col min="7935" max="7935" width="6.42578125" style="279" customWidth="1"/>
    <col min="7936" max="7936" width="27" style="279" customWidth="1"/>
    <col min="7937" max="7938" width="33.85546875" style="279" customWidth="1"/>
    <col min="7939" max="7939" width="27.28515625" style="279" customWidth="1"/>
    <col min="7940" max="8172" width="11" style="279" customWidth="1"/>
    <col min="8173" max="8186" width="11" style="279"/>
    <col min="8187" max="8187" width="38.7109375" style="279" customWidth="1"/>
    <col min="8188" max="8189" width="14.7109375" style="279" customWidth="1"/>
    <col min="8190" max="8190" width="38.7109375" style="279" customWidth="1"/>
    <col min="8191" max="8191" width="6.42578125" style="279" customWidth="1"/>
    <col min="8192" max="8192" width="27" style="279" customWidth="1"/>
    <col min="8193" max="8194" width="33.85546875" style="279" customWidth="1"/>
    <col min="8195" max="8195" width="27.28515625" style="279" customWidth="1"/>
    <col min="8196" max="8428" width="11" style="279" customWidth="1"/>
    <col min="8429" max="8442" width="11" style="279"/>
    <col min="8443" max="8443" width="38.7109375" style="279" customWidth="1"/>
    <col min="8444" max="8445" width="14.7109375" style="279" customWidth="1"/>
    <col min="8446" max="8446" width="38.7109375" style="279" customWidth="1"/>
    <col min="8447" max="8447" width="6.42578125" style="279" customWidth="1"/>
    <col min="8448" max="8448" width="27" style="279" customWidth="1"/>
    <col min="8449" max="8450" width="33.85546875" style="279" customWidth="1"/>
    <col min="8451" max="8451" width="27.28515625" style="279" customWidth="1"/>
    <col min="8452" max="8684" width="11" style="279" customWidth="1"/>
    <col min="8685" max="8698" width="11" style="279"/>
    <col min="8699" max="8699" width="38.7109375" style="279" customWidth="1"/>
    <col min="8700" max="8701" width="14.7109375" style="279" customWidth="1"/>
    <col min="8702" max="8702" width="38.7109375" style="279" customWidth="1"/>
    <col min="8703" max="8703" width="6.42578125" style="279" customWidth="1"/>
    <col min="8704" max="8704" width="27" style="279" customWidth="1"/>
    <col min="8705" max="8706" width="33.85546875" style="279" customWidth="1"/>
    <col min="8707" max="8707" width="27.28515625" style="279" customWidth="1"/>
    <col min="8708" max="8940" width="11" style="279" customWidth="1"/>
    <col min="8941" max="8954" width="11" style="279"/>
    <col min="8955" max="8955" width="38.7109375" style="279" customWidth="1"/>
    <col min="8956" max="8957" width="14.7109375" style="279" customWidth="1"/>
    <col min="8958" max="8958" width="38.7109375" style="279" customWidth="1"/>
    <col min="8959" max="8959" width="6.42578125" style="279" customWidth="1"/>
    <col min="8960" max="8960" width="27" style="279" customWidth="1"/>
    <col min="8961" max="8962" width="33.85546875" style="279" customWidth="1"/>
    <col min="8963" max="8963" width="27.28515625" style="279" customWidth="1"/>
    <col min="8964" max="9196" width="11" style="279" customWidth="1"/>
    <col min="9197" max="9210" width="11" style="279"/>
    <col min="9211" max="9211" width="38.7109375" style="279" customWidth="1"/>
    <col min="9212" max="9213" width="14.7109375" style="279" customWidth="1"/>
    <col min="9214" max="9214" width="38.7109375" style="279" customWidth="1"/>
    <col min="9215" max="9215" width="6.42578125" style="279" customWidth="1"/>
    <col min="9216" max="9216" width="27" style="279" customWidth="1"/>
    <col min="9217" max="9218" width="33.85546875" style="279" customWidth="1"/>
    <col min="9219" max="9219" width="27.28515625" style="279" customWidth="1"/>
    <col min="9220" max="9452" width="11" style="279" customWidth="1"/>
    <col min="9453" max="9466" width="11" style="279"/>
    <col min="9467" max="9467" width="38.7109375" style="279" customWidth="1"/>
    <col min="9468" max="9469" width="14.7109375" style="279" customWidth="1"/>
    <col min="9470" max="9470" width="38.7109375" style="279" customWidth="1"/>
    <col min="9471" max="9471" width="6.42578125" style="279" customWidth="1"/>
    <col min="9472" max="9472" width="27" style="279" customWidth="1"/>
    <col min="9473" max="9474" width="33.85546875" style="279" customWidth="1"/>
    <col min="9475" max="9475" width="27.28515625" style="279" customWidth="1"/>
    <col min="9476" max="9708" width="11" style="279" customWidth="1"/>
    <col min="9709" max="9722" width="11" style="279"/>
    <col min="9723" max="9723" width="38.7109375" style="279" customWidth="1"/>
    <col min="9724" max="9725" width="14.7109375" style="279" customWidth="1"/>
    <col min="9726" max="9726" width="38.7109375" style="279" customWidth="1"/>
    <col min="9727" max="9727" width="6.42578125" style="279" customWidth="1"/>
    <col min="9728" max="9728" width="27" style="279" customWidth="1"/>
    <col min="9729" max="9730" width="33.85546875" style="279" customWidth="1"/>
    <col min="9731" max="9731" width="27.28515625" style="279" customWidth="1"/>
    <col min="9732" max="9964" width="11" style="279" customWidth="1"/>
    <col min="9965" max="9978" width="11" style="279"/>
    <col min="9979" max="9979" width="38.7109375" style="279" customWidth="1"/>
    <col min="9980" max="9981" width="14.7109375" style="279" customWidth="1"/>
    <col min="9982" max="9982" width="38.7109375" style="279" customWidth="1"/>
    <col min="9983" max="9983" width="6.42578125" style="279" customWidth="1"/>
    <col min="9984" max="9984" width="27" style="279" customWidth="1"/>
    <col min="9985" max="9986" width="33.85546875" style="279" customWidth="1"/>
    <col min="9987" max="9987" width="27.28515625" style="279" customWidth="1"/>
    <col min="9988" max="10220" width="11" style="279" customWidth="1"/>
    <col min="10221" max="10234" width="11" style="279"/>
    <col min="10235" max="10235" width="38.7109375" style="279" customWidth="1"/>
    <col min="10236" max="10237" width="14.7109375" style="279" customWidth="1"/>
    <col min="10238" max="10238" width="38.7109375" style="279" customWidth="1"/>
    <col min="10239" max="10239" width="6.42578125" style="279" customWidth="1"/>
    <col min="10240" max="10240" width="27" style="279" customWidth="1"/>
    <col min="10241" max="10242" width="33.85546875" style="279" customWidth="1"/>
    <col min="10243" max="10243" width="27.28515625" style="279" customWidth="1"/>
    <col min="10244" max="10476" width="11" style="279" customWidth="1"/>
    <col min="10477" max="10490" width="11" style="279"/>
    <col min="10491" max="10491" width="38.7109375" style="279" customWidth="1"/>
    <col min="10492" max="10493" width="14.7109375" style="279" customWidth="1"/>
    <col min="10494" max="10494" width="38.7109375" style="279" customWidth="1"/>
    <col min="10495" max="10495" width="6.42578125" style="279" customWidth="1"/>
    <col min="10496" max="10496" width="27" style="279" customWidth="1"/>
    <col min="10497" max="10498" width="33.85546875" style="279" customWidth="1"/>
    <col min="10499" max="10499" width="27.28515625" style="279" customWidth="1"/>
    <col min="10500" max="10732" width="11" style="279" customWidth="1"/>
    <col min="10733" max="10746" width="11" style="279"/>
    <col min="10747" max="10747" width="38.7109375" style="279" customWidth="1"/>
    <col min="10748" max="10749" width="14.7109375" style="279" customWidth="1"/>
    <col min="10750" max="10750" width="38.7109375" style="279" customWidth="1"/>
    <col min="10751" max="10751" width="6.42578125" style="279" customWidth="1"/>
    <col min="10752" max="10752" width="27" style="279" customWidth="1"/>
    <col min="10753" max="10754" width="33.85546875" style="279" customWidth="1"/>
    <col min="10755" max="10755" width="27.28515625" style="279" customWidth="1"/>
    <col min="10756" max="10988" width="11" style="279" customWidth="1"/>
    <col min="10989" max="11002" width="11" style="279"/>
    <col min="11003" max="11003" width="38.7109375" style="279" customWidth="1"/>
    <col min="11004" max="11005" width="14.7109375" style="279" customWidth="1"/>
    <col min="11006" max="11006" width="38.7109375" style="279" customWidth="1"/>
    <col min="11007" max="11007" width="6.42578125" style="279" customWidth="1"/>
    <col min="11008" max="11008" width="27" style="279" customWidth="1"/>
    <col min="11009" max="11010" width="33.85546875" style="279" customWidth="1"/>
    <col min="11011" max="11011" width="27.28515625" style="279" customWidth="1"/>
    <col min="11012" max="11244" width="11" style="279" customWidth="1"/>
    <col min="11245" max="11258" width="11" style="279"/>
    <col min="11259" max="11259" width="38.7109375" style="279" customWidth="1"/>
    <col min="11260" max="11261" width="14.7109375" style="279" customWidth="1"/>
    <col min="11262" max="11262" width="38.7109375" style="279" customWidth="1"/>
    <col min="11263" max="11263" width="6.42578125" style="279" customWidth="1"/>
    <col min="11264" max="11264" width="27" style="279" customWidth="1"/>
    <col min="11265" max="11266" width="33.85546875" style="279" customWidth="1"/>
    <col min="11267" max="11267" width="27.28515625" style="279" customWidth="1"/>
    <col min="11268" max="11500" width="11" style="279" customWidth="1"/>
    <col min="11501" max="11514" width="11" style="279"/>
    <col min="11515" max="11515" width="38.7109375" style="279" customWidth="1"/>
    <col min="11516" max="11517" width="14.7109375" style="279" customWidth="1"/>
    <col min="11518" max="11518" width="38.7109375" style="279" customWidth="1"/>
    <col min="11519" max="11519" width="6.42578125" style="279" customWidth="1"/>
    <col min="11520" max="11520" width="27" style="279" customWidth="1"/>
    <col min="11521" max="11522" width="33.85546875" style="279" customWidth="1"/>
    <col min="11523" max="11523" width="27.28515625" style="279" customWidth="1"/>
    <col min="11524" max="11756" width="11" style="279" customWidth="1"/>
    <col min="11757" max="11770" width="11" style="279"/>
    <col min="11771" max="11771" width="38.7109375" style="279" customWidth="1"/>
    <col min="11772" max="11773" width="14.7109375" style="279" customWidth="1"/>
    <col min="11774" max="11774" width="38.7109375" style="279" customWidth="1"/>
    <col min="11775" max="11775" width="6.42578125" style="279" customWidth="1"/>
    <col min="11776" max="11776" width="27" style="279" customWidth="1"/>
    <col min="11777" max="11778" width="33.85546875" style="279" customWidth="1"/>
    <col min="11779" max="11779" width="27.28515625" style="279" customWidth="1"/>
    <col min="11780" max="12012" width="11" style="279" customWidth="1"/>
    <col min="12013" max="12026" width="11" style="279"/>
    <col min="12027" max="12027" width="38.7109375" style="279" customWidth="1"/>
    <col min="12028" max="12029" width="14.7109375" style="279" customWidth="1"/>
    <col min="12030" max="12030" width="38.7109375" style="279" customWidth="1"/>
    <col min="12031" max="12031" width="6.42578125" style="279" customWidth="1"/>
    <col min="12032" max="12032" width="27" style="279" customWidth="1"/>
    <col min="12033" max="12034" width="33.85546875" style="279" customWidth="1"/>
    <col min="12035" max="12035" width="27.28515625" style="279" customWidth="1"/>
    <col min="12036" max="12268" width="11" style="279" customWidth="1"/>
    <col min="12269" max="12282" width="11" style="279"/>
    <col min="12283" max="12283" width="38.7109375" style="279" customWidth="1"/>
    <col min="12284" max="12285" width="14.7109375" style="279" customWidth="1"/>
    <col min="12286" max="12286" width="38.7109375" style="279" customWidth="1"/>
    <col min="12287" max="12287" width="6.42578125" style="279" customWidth="1"/>
    <col min="12288" max="12288" width="27" style="279" customWidth="1"/>
    <col min="12289" max="12290" width="33.85546875" style="279" customWidth="1"/>
    <col min="12291" max="12291" width="27.28515625" style="279" customWidth="1"/>
    <col min="12292" max="12524" width="11" style="279" customWidth="1"/>
    <col min="12525" max="12538" width="11" style="279"/>
    <col min="12539" max="12539" width="38.7109375" style="279" customWidth="1"/>
    <col min="12540" max="12541" width="14.7109375" style="279" customWidth="1"/>
    <col min="12542" max="12542" width="38.7109375" style="279" customWidth="1"/>
    <col min="12543" max="12543" width="6.42578125" style="279" customWidth="1"/>
    <col min="12544" max="12544" width="27" style="279" customWidth="1"/>
    <col min="12545" max="12546" width="33.85546875" style="279" customWidth="1"/>
    <col min="12547" max="12547" width="27.28515625" style="279" customWidth="1"/>
    <col min="12548" max="12780" width="11" style="279" customWidth="1"/>
    <col min="12781" max="12794" width="11" style="279"/>
    <col min="12795" max="12795" width="38.7109375" style="279" customWidth="1"/>
    <col min="12796" max="12797" width="14.7109375" style="279" customWidth="1"/>
    <col min="12798" max="12798" width="38.7109375" style="279" customWidth="1"/>
    <col min="12799" max="12799" width="6.42578125" style="279" customWidth="1"/>
    <col min="12800" max="12800" width="27" style="279" customWidth="1"/>
    <col min="12801" max="12802" width="33.85546875" style="279" customWidth="1"/>
    <col min="12803" max="12803" width="27.28515625" style="279" customWidth="1"/>
    <col min="12804" max="13036" width="11" style="279" customWidth="1"/>
    <col min="13037" max="13050" width="11" style="279"/>
    <col min="13051" max="13051" width="38.7109375" style="279" customWidth="1"/>
    <col min="13052" max="13053" width="14.7109375" style="279" customWidth="1"/>
    <col min="13054" max="13054" width="38.7109375" style="279" customWidth="1"/>
    <col min="13055" max="13055" width="6.42578125" style="279" customWidth="1"/>
    <col min="13056" max="13056" width="27" style="279" customWidth="1"/>
    <col min="13057" max="13058" width="33.85546875" style="279" customWidth="1"/>
    <col min="13059" max="13059" width="27.28515625" style="279" customWidth="1"/>
    <col min="13060" max="13292" width="11" style="279" customWidth="1"/>
    <col min="13293" max="13306" width="11" style="279"/>
    <col min="13307" max="13307" width="38.7109375" style="279" customWidth="1"/>
    <col min="13308" max="13309" width="14.7109375" style="279" customWidth="1"/>
    <col min="13310" max="13310" width="38.7109375" style="279" customWidth="1"/>
    <col min="13311" max="13311" width="6.42578125" style="279" customWidth="1"/>
    <col min="13312" max="13312" width="27" style="279" customWidth="1"/>
    <col min="13313" max="13314" width="33.85546875" style="279" customWidth="1"/>
    <col min="13315" max="13315" width="27.28515625" style="279" customWidth="1"/>
    <col min="13316" max="13548" width="11" style="279" customWidth="1"/>
    <col min="13549" max="13562" width="11" style="279"/>
    <col min="13563" max="13563" width="38.7109375" style="279" customWidth="1"/>
    <col min="13564" max="13565" width="14.7109375" style="279" customWidth="1"/>
    <col min="13566" max="13566" width="38.7109375" style="279" customWidth="1"/>
    <col min="13567" max="13567" width="6.42578125" style="279" customWidth="1"/>
    <col min="13568" max="13568" width="27" style="279" customWidth="1"/>
    <col min="13569" max="13570" width="33.85546875" style="279" customWidth="1"/>
    <col min="13571" max="13571" width="27.28515625" style="279" customWidth="1"/>
    <col min="13572" max="13804" width="11" style="279" customWidth="1"/>
    <col min="13805" max="13818" width="11" style="279"/>
    <col min="13819" max="13819" width="38.7109375" style="279" customWidth="1"/>
    <col min="13820" max="13821" width="14.7109375" style="279" customWidth="1"/>
    <col min="13822" max="13822" width="38.7109375" style="279" customWidth="1"/>
    <col min="13823" max="13823" width="6.42578125" style="279" customWidth="1"/>
    <col min="13824" max="13824" width="27" style="279" customWidth="1"/>
    <col min="13825" max="13826" width="33.85546875" style="279" customWidth="1"/>
    <col min="13827" max="13827" width="27.28515625" style="279" customWidth="1"/>
    <col min="13828" max="14060" width="11" style="279" customWidth="1"/>
    <col min="14061" max="14074" width="11" style="279"/>
    <col min="14075" max="14075" width="38.7109375" style="279" customWidth="1"/>
    <col min="14076" max="14077" width="14.7109375" style="279" customWidth="1"/>
    <col min="14078" max="14078" width="38.7109375" style="279" customWidth="1"/>
    <col min="14079" max="14079" width="6.42578125" style="279" customWidth="1"/>
    <col min="14080" max="14080" width="27" style="279" customWidth="1"/>
    <col min="14081" max="14082" width="33.85546875" style="279" customWidth="1"/>
    <col min="14083" max="14083" width="27.28515625" style="279" customWidth="1"/>
    <col min="14084" max="14316" width="11" style="279" customWidth="1"/>
    <col min="14317" max="14330" width="11" style="279"/>
    <col min="14331" max="14331" width="38.7109375" style="279" customWidth="1"/>
    <col min="14332" max="14333" width="14.7109375" style="279" customWidth="1"/>
    <col min="14334" max="14334" width="38.7109375" style="279" customWidth="1"/>
    <col min="14335" max="14335" width="6.42578125" style="279" customWidth="1"/>
    <col min="14336" max="14336" width="27" style="279" customWidth="1"/>
    <col min="14337" max="14338" width="33.85546875" style="279" customWidth="1"/>
    <col min="14339" max="14339" width="27.28515625" style="279" customWidth="1"/>
    <col min="14340" max="14572" width="11" style="279" customWidth="1"/>
    <col min="14573" max="14586" width="11" style="279"/>
    <col min="14587" max="14587" width="38.7109375" style="279" customWidth="1"/>
    <col min="14588" max="14589" width="14.7109375" style="279" customWidth="1"/>
    <col min="14590" max="14590" width="38.7109375" style="279" customWidth="1"/>
    <col min="14591" max="14591" width="6.42578125" style="279" customWidth="1"/>
    <col min="14592" max="14592" width="27" style="279" customWidth="1"/>
    <col min="14593" max="14594" width="33.85546875" style="279" customWidth="1"/>
    <col min="14595" max="14595" width="27.28515625" style="279" customWidth="1"/>
    <col min="14596" max="14828" width="11" style="279" customWidth="1"/>
    <col min="14829" max="14842" width="11" style="279"/>
    <col min="14843" max="14843" width="38.7109375" style="279" customWidth="1"/>
    <col min="14844" max="14845" width="14.7109375" style="279" customWidth="1"/>
    <col min="14846" max="14846" width="38.7109375" style="279" customWidth="1"/>
    <col min="14847" max="14847" width="6.42578125" style="279" customWidth="1"/>
    <col min="14848" max="14848" width="27" style="279" customWidth="1"/>
    <col min="14849" max="14850" width="33.85546875" style="279" customWidth="1"/>
    <col min="14851" max="14851" width="27.28515625" style="279" customWidth="1"/>
    <col min="14852" max="15084" width="11" style="279" customWidth="1"/>
    <col min="15085" max="15098" width="11" style="279"/>
    <col min="15099" max="15099" width="38.7109375" style="279" customWidth="1"/>
    <col min="15100" max="15101" width="14.7109375" style="279" customWidth="1"/>
    <col min="15102" max="15102" width="38.7109375" style="279" customWidth="1"/>
    <col min="15103" max="15103" width="6.42578125" style="279" customWidth="1"/>
    <col min="15104" max="15104" width="27" style="279" customWidth="1"/>
    <col min="15105" max="15106" width="33.85546875" style="279" customWidth="1"/>
    <col min="15107" max="15107" width="27.28515625" style="279" customWidth="1"/>
    <col min="15108" max="15340" width="11" style="279" customWidth="1"/>
    <col min="15341" max="15354" width="11" style="279"/>
    <col min="15355" max="15355" width="38.7109375" style="279" customWidth="1"/>
    <col min="15356" max="15357" width="14.7109375" style="279" customWidth="1"/>
    <col min="15358" max="15358" width="38.7109375" style="279" customWidth="1"/>
    <col min="15359" max="15359" width="6.42578125" style="279" customWidth="1"/>
    <col min="15360" max="15360" width="27" style="279" customWidth="1"/>
    <col min="15361" max="15362" width="33.85546875" style="279" customWidth="1"/>
    <col min="15363" max="15363" width="27.28515625" style="279" customWidth="1"/>
    <col min="15364" max="15596" width="11" style="279" customWidth="1"/>
    <col min="15597" max="15610" width="11" style="279"/>
    <col min="15611" max="15611" width="38.7109375" style="279" customWidth="1"/>
    <col min="15612" max="15613" width="14.7109375" style="279" customWidth="1"/>
    <col min="15614" max="15614" width="38.7109375" style="279" customWidth="1"/>
    <col min="15615" max="15615" width="6.42578125" style="279" customWidth="1"/>
    <col min="15616" max="15616" width="27" style="279" customWidth="1"/>
    <col min="15617" max="15618" width="33.85546875" style="279" customWidth="1"/>
    <col min="15619" max="15619" width="27.28515625" style="279" customWidth="1"/>
    <col min="15620" max="15852" width="11" style="279" customWidth="1"/>
    <col min="15853" max="15866" width="11" style="279"/>
    <col min="15867" max="15867" width="38.7109375" style="279" customWidth="1"/>
    <col min="15868" max="15869" width="14.7109375" style="279" customWidth="1"/>
    <col min="15870" max="15870" width="38.7109375" style="279" customWidth="1"/>
    <col min="15871" max="15871" width="6.42578125" style="279" customWidth="1"/>
    <col min="15872" max="15872" width="27" style="279" customWidth="1"/>
    <col min="15873" max="15874" width="33.85546875" style="279" customWidth="1"/>
    <col min="15875" max="15875" width="27.28515625" style="279" customWidth="1"/>
    <col min="15876" max="16108" width="11" style="279" customWidth="1"/>
    <col min="16109" max="16122" width="11" style="279"/>
    <col min="16123" max="16123" width="38.7109375" style="279" customWidth="1"/>
    <col min="16124" max="16125" width="14.7109375" style="279" customWidth="1"/>
    <col min="16126" max="16126" width="38.7109375" style="279" customWidth="1"/>
    <col min="16127" max="16127" width="6.42578125" style="279" customWidth="1"/>
    <col min="16128" max="16128" width="27" style="279" customWidth="1"/>
    <col min="16129" max="16130" width="33.85546875" style="279" customWidth="1"/>
    <col min="16131" max="16131" width="27.28515625" style="279" customWidth="1"/>
    <col min="16132" max="16364" width="11" style="279" customWidth="1"/>
    <col min="16365" max="16384" width="11" style="279"/>
  </cols>
  <sheetData>
    <row r="1" spans="1:5" ht="24.75" customHeight="1">
      <c r="A1" s="1" t="s">
        <v>0</v>
      </c>
      <c r="B1" s="449"/>
      <c r="C1" s="449"/>
      <c r="D1" s="366" t="s">
        <v>1</v>
      </c>
      <c r="E1" s="280"/>
    </row>
    <row r="2" spans="1:5" ht="18.95" customHeight="1">
      <c r="E2" s="280"/>
    </row>
    <row r="3" spans="1:5" s="331" customFormat="1" ht="18.95" customHeight="1">
      <c r="A3" s="281" t="s">
        <v>475</v>
      </c>
      <c r="B3" s="283"/>
      <c r="C3" s="283"/>
      <c r="D3" s="450" t="s">
        <v>476</v>
      </c>
      <c r="E3" s="451"/>
    </row>
    <row r="4" spans="1:5" ht="18.95" customHeight="1">
      <c r="A4" s="303" t="s">
        <v>477</v>
      </c>
      <c r="D4" s="452" t="s">
        <v>478</v>
      </c>
      <c r="E4" s="280"/>
    </row>
    <row r="5" spans="1:5" ht="18.95" customHeight="1">
      <c r="A5" s="453" t="s">
        <v>479</v>
      </c>
      <c r="B5" s="454"/>
      <c r="C5" s="454"/>
    </row>
    <row r="6" spans="1:5">
      <c r="A6" s="888" t="s">
        <v>867</v>
      </c>
      <c r="B6" s="455" t="s">
        <v>480</v>
      </c>
      <c r="C6" s="290" t="s">
        <v>481</v>
      </c>
      <c r="D6" s="912" t="s">
        <v>868</v>
      </c>
      <c r="E6" s="289"/>
    </row>
    <row r="7" spans="1:5" ht="15" customHeight="1">
      <c r="A7" s="284"/>
      <c r="B7" s="456" t="s">
        <v>482</v>
      </c>
      <c r="C7" s="457" t="s">
        <v>483</v>
      </c>
      <c r="D7" s="351"/>
      <c r="E7" s="351"/>
    </row>
    <row r="8" spans="1:5" ht="8.1" customHeight="1">
      <c r="A8" s="458"/>
      <c r="D8" s="351"/>
      <c r="E8" s="351"/>
    </row>
    <row r="9" spans="1:5" ht="14.1" customHeight="1">
      <c r="A9" s="179" t="s">
        <v>18</v>
      </c>
      <c r="B9" s="476">
        <f>SUM(B10:B17)</f>
        <v>1511</v>
      </c>
      <c r="C9" s="476">
        <f>SUM(C10:C17)</f>
        <v>1477</v>
      </c>
      <c r="D9" s="459" t="s">
        <v>19</v>
      </c>
    </row>
    <row r="10" spans="1:5" ht="14.1" customHeight="1">
      <c r="A10" s="192" t="s">
        <v>20</v>
      </c>
      <c r="B10" s="889">
        <v>112</v>
      </c>
      <c r="C10" s="889">
        <v>43</v>
      </c>
      <c r="D10" s="460" t="s">
        <v>21</v>
      </c>
    </row>
    <row r="11" spans="1:5" ht="14.1" customHeight="1">
      <c r="A11" s="192" t="s">
        <v>22</v>
      </c>
      <c r="B11" s="889">
        <v>72</v>
      </c>
      <c r="C11" s="889">
        <v>28</v>
      </c>
      <c r="D11" s="460" t="s">
        <v>23</v>
      </c>
      <c r="E11" s="461"/>
    </row>
    <row r="12" spans="1:5" ht="14.1" customHeight="1">
      <c r="A12" s="295" t="s">
        <v>24</v>
      </c>
      <c r="B12" s="889">
        <v>9</v>
      </c>
      <c r="C12" s="889">
        <v>2</v>
      </c>
      <c r="D12" s="460" t="s">
        <v>25</v>
      </c>
      <c r="E12" s="461"/>
    </row>
    <row r="13" spans="1:5" ht="14.1" customHeight="1">
      <c r="A13" s="462" t="s">
        <v>26</v>
      </c>
      <c r="B13" s="889">
        <v>118</v>
      </c>
      <c r="C13" s="889">
        <v>102</v>
      </c>
      <c r="D13" s="460" t="s">
        <v>27</v>
      </c>
      <c r="E13" s="461"/>
    </row>
    <row r="14" spans="1:5" ht="14.1" customHeight="1">
      <c r="A14" s="462" t="s">
        <v>346</v>
      </c>
      <c r="B14" s="889">
        <v>57</v>
      </c>
      <c r="C14" s="889">
        <v>25</v>
      </c>
      <c r="D14" s="460" t="s">
        <v>35</v>
      </c>
      <c r="E14" s="461"/>
    </row>
    <row r="15" spans="1:5" ht="14.1" customHeight="1">
      <c r="A15" s="462" t="s">
        <v>28</v>
      </c>
      <c r="B15" s="889">
        <v>46</v>
      </c>
      <c r="C15" s="889">
        <v>35</v>
      </c>
      <c r="D15" s="460" t="s">
        <v>29</v>
      </c>
      <c r="E15" s="461"/>
    </row>
    <row r="16" spans="1:5" ht="14.1" customHeight="1">
      <c r="A16" s="462" t="s">
        <v>347</v>
      </c>
      <c r="B16" s="889">
        <v>979</v>
      </c>
      <c r="C16" s="889">
        <v>968</v>
      </c>
      <c r="D16" s="460" t="s">
        <v>31</v>
      </c>
      <c r="E16" s="461"/>
    </row>
    <row r="17" spans="1:5" ht="14.1" customHeight="1">
      <c r="A17" s="462" t="s">
        <v>348</v>
      </c>
      <c r="B17" s="889">
        <v>118</v>
      </c>
      <c r="C17" s="889">
        <v>274</v>
      </c>
      <c r="D17" s="460" t="s">
        <v>33</v>
      </c>
      <c r="E17" s="463"/>
    </row>
    <row r="18" spans="1:5" ht="14.1" customHeight="1">
      <c r="A18" s="185" t="s">
        <v>36</v>
      </c>
      <c r="B18" s="476">
        <f>B19+B20+B21+B22+B23+B24+B25+B26</f>
        <v>1433</v>
      </c>
      <c r="C18" s="476">
        <f>C19+C20+C21+C22+C23+C24+C25+C26</f>
        <v>876</v>
      </c>
      <c r="D18" s="464" t="s">
        <v>37</v>
      </c>
      <c r="E18" s="463"/>
    </row>
    <row r="19" spans="1:5" ht="14.1" customHeight="1">
      <c r="A19" s="192" t="s">
        <v>38</v>
      </c>
      <c r="B19" s="889">
        <v>73</v>
      </c>
      <c r="C19" s="889">
        <v>128</v>
      </c>
      <c r="D19" s="465" t="s">
        <v>39</v>
      </c>
      <c r="E19" s="463"/>
    </row>
    <row r="20" spans="1:5" ht="14.1" customHeight="1">
      <c r="A20" s="192" t="s">
        <v>40</v>
      </c>
      <c r="B20" s="889">
        <v>63</v>
      </c>
      <c r="C20" s="889">
        <v>28</v>
      </c>
      <c r="D20" s="465" t="s">
        <v>41</v>
      </c>
      <c r="E20" s="463"/>
    </row>
    <row r="21" spans="1:5" ht="14.1" customHeight="1">
      <c r="A21" s="192" t="s">
        <v>42</v>
      </c>
      <c r="B21" s="889">
        <v>35</v>
      </c>
      <c r="C21" s="889">
        <v>8</v>
      </c>
      <c r="D21" s="465" t="s">
        <v>43</v>
      </c>
      <c r="E21" s="463"/>
    </row>
    <row r="22" spans="1:5" ht="14.1" customHeight="1">
      <c r="A22" s="192" t="s">
        <v>44</v>
      </c>
      <c r="B22" s="889">
        <v>43</v>
      </c>
      <c r="C22" s="889">
        <v>34</v>
      </c>
      <c r="D22" s="460" t="s">
        <v>45</v>
      </c>
      <c r="E22" s="463"/>
    </row>
    <row r="23" spans="1:5" ht="14.1" customHeight="1">
      <c r="A23" s="192" t="s">
        <v>46</v>
      </c>
      <c r="B23" s="889">
        <v>49</v>
      </c>
      <c r="C23" s="889">
        <v>5</v>
      </c>
      <c r="D23" s="465" t="s">
        <v>47</v>
      </c>
      <c r="E23" s="463"/>
    </row>
    <row r="24" spans="1:5" ht="14.1" customHeight="1">
      <c r="A24" s="192" t="s">
        <v>48</v>
      </c>
      <c r="B24" s="889">
        <v>108</v>
      </c>
      <c r="C24" s="889">
        <v>258</v>
      </c>
      <c r="D24" s="465" t="s">
        <v>49</v>
      </c>
      <c r="E24" s="463"/>
    </row>
    <row r="25" spans="1:5" ht="14.1" customHeight="1">
      <c r="A25" s="192" t="s">
        <v>50</v>
      </c>
      <c r="B25" s="889">
        <v>995</v>
      </c>
      <c r="C25" s="889">
        <v>380</v>
      </c>
      <c r="D25" s="465" t="s">
        <v>51</v>
      </c>
      <c r="E25" s="463"/>
    </row>
    <row r="26" spans="1:5" ht="14.1" customHeight="1">
      <c r="A26" s="192" t="s">
        <v>52</v>
      </c>
      <c r="B26" s="889">
        <v>67</v>
      </c>
      <c r="C26" s="889">
        <v>35</v>
      </c>
      <c r="D26" s="465" t="s">
        <v>53</v>
      </c>
      <c r="E26" s="463"/>
    </row>
    <row r="27" spans="1:5" ht="14.1" customHeight="1">
      <c r="A27" s="179" t="s">
        <v>54</v>
      </c>
      <c r="B27" s="476">
        <f>B28+B29+B30+B31+B32+B33+B34+B35+B36</f>
        <v>1835</v>
      </c>
      <c r="C27" s="476">
        <f>C28+C29+C30+C31+C32+C33+C34+C35+C36</f>
        <v>1521</v>
      </c>
      <c r="D27" s="459" t="s">
        <v>55</v>
      </c>
      <c r="E27" s="463"/>
    </row>
    <row r="28" spans="1:5" ht="14.1" customHeight="1">
      <c r="A28" s="466" t="s">
        <v>58</v>
      </c>
      <c r="B28" s="889">
        <v>47</v>
      </c>
      <c r="C28" s="889">
        <v>17</v>
      </c>
      <c r="D28" s="460" t="s">
        <v>59</v>
      </c>
      <c r="E28" s="463"/>
    </row>
    <row r="29" spans="1:5" ht="14.1" customHeight="1">
      <c r="A29" s="189" t="s">
        <v>60</v>
      </c>
      <c r="B29" s="889">
        <v>53</v>
      </c>
      <c r="C29" s="889">
        <v>36</v>
      </c>
      <c r="D29" s="460" t="s">
        <v>61</v>
      </c>
      <c r="E29" s="463"/>
    </row>
    <row r="30" spans="1:5" ht="14.1" customHeight="1">
      <c r="A30" s="467" t="s">
        <v>62</v>
      </c>
      <c r="B30" s="889">
        <v>1176</v>
      </c>
      <c r="C30" s="889">
        <v>691</v>
      </c>
      <c r="D30" s="460" t="s">
        <v>63</v>
      </c>
      <c r="E30" s="463"/>
    </row>
    <row r="31" spans="1:5" ht="14.1" customHeight="1">
      <c r="A31" s="192" t="s">
        <v>64</v>
      </c>
      <c r="B31" s="889">
        <v>53</v>
      </c>
      <c r="C31" s="889">
        <v>26</v>
      </c>
      <c r="D31" s="460" t="s">
        <v>797</v>
      </c>
      <c r="E31" s="463"/>
    </row>
    <row r="32" spans="1:5" ht="14.1" customHeight="1">
      <c r="A32" s="189" t="s">
        <v>56</v>
      </c>
      <c r="B32" s="889">
        <v>261</v>
      </c>
      <c r="C32" s="889">
        <v>543</v>
      </c>
      <c r="D32" s="460" t="s">
        <v>57</v>
      </c>
      <c r="E32" s="463"/>
    </row>
    <row r="33" spans="1:5" ht="14.1" customHeight="1">
      <c r="A33" s="468" t="s">
        <v>71</v>
      </c>
      <c r="B33" s="889">
        <v>25</v>
      </c>
      <c r="C33" s="889">
        <v>5</v>
      </c>
      <c r="D33" s="460" t="s">
        <v>72</v>
      </c>
      <c r="E33" s="463"/>
    </row>
    <row r="34" spans="1:5" ht="14.1" customHeight="1">
      <c r="A34" s="192" t="s">
        <v>65</v>
      </c>
      <c r="B34" s="889">
        <v>65</v>
      </c>
      <c r="C34" s="889">
        <v>49</v>
      </c>
      <c r="D34" s="460" t="s">
        <v>66</v>
      </c>
      <c r="E34" s="463"/>
    </row>
    <row r="35" spans="1:5" ht="14.1" customHeight="1">
      <c r="A35" s="192" t="s">
        <v>67</v>
      </c>
      <c r="B35" s="889">
        <v>73</v>
      </c>
      <c r="C35" s="889">
        <v>40</v>
      </c>
      <c r="D35" s="460" t="s">
        <v>68</v>
      </c>
      <c r="E35" s="463"/>
    </row>
    <row r="36" spans="1:5" ht="14.1" customHeight="1">
      <c r="A36" s="192" t="s">
        <v>69</v>
      </c>
      <c r="B36" s="889">
        <v>82</v>
      </c>
      <c r="C36" s="889">
        <v>114</v>
      </c>
      <c r="D36" s="460" t="s">
        <v>70</v>
      </c>
      <c r="E36" s="463"/>
    </row>
    <row r="37" spans="1:5" ht="14.1" customHeight="1">
      <c r="A37" s="190" t="s">
        <v>73</v>
      </c>
      <c r="B37" s="476">
        <f>B38+B39+B40+B41+B42+B43+B44</f>
        <v>2904</v>
      </c>
      <c r="C37" s="476">
        <f>C38+C39+C40+C41+C42+C43+C44</f>
        <v>3671</v>
      </c>
      <c r="D37" s="459" t="s">
        <v>74</v>
      </c>
      <c r="E37" s="463"/>
    </row>
    <row r="38" spans="1:5" ht="14.1" customHeight="1">
      <c r="A38" s="466" t="s">
        <v>75</v>
      </c>
      <c r="B38" s="889">
        <v>235</v>
      </c>
      <c r="C38" s="889">
        <v>611</v>
      </c>
      <c r="D38" s="465" t="s">
        <v>76</v>
      </c>
      <c r="E38" s="463"/>
    </row>
    <row r="39" spans="1:5" ht="14.1" customHeight="1">
      <c r="A39" s="466" t="s">
        <v>77</v>
      </c>
      <c r="B39" s="889">
        <v>108</v>
      </c>
      <c r="C39" s="889">
        <v>169</v>
      </c>
      <c r="D39" s="460" t="s">
        <v>78</v>
      </c>
      <c r="E39" s="463"/>
    </row>
    <row r="40" spans="1:5" ht="14.1" customHeight="1">
      <c r="A40" s="466" t="s">
        <v>79</v>
      </c>
      <c r="B40" s="889">
        <v>1921</v>
      </c>
      <c r="C40" s="889">
        <v>1588</v>
      </c>
      <c r="D40" s="460" t="s">
        <v>80</v>
      </c>
      <c r="E40" s="463"/>
    </row>
    <row r="41" spans="1:5" ht="14.1" customHeight="1">
      <c r="A41" s="466" t="s">
        <v>81</v>
      </c>
      <c r="B41" s="889">
        <v>302</v>
      </c>
      <c r="C41" s="889">
        <v>550</v>
      </c>
      <c r="D41" s="460" t="s">
        <v>82</v>
      </c>
      <c r="E41" s="463"/>
    </row>
    <row r="42" spans="1:5" ht="14.1" customHeight="1">
      <c r="A42" s="466" t="s">
        <v>83</v>
      </c>
      <c r="B42" s="889">
        <v>77</v>
      </c>
      <c r="C42" s="889">
        <v>75</v>
      </c>
      <c r="D42" s="465" t="s">
        <v>84</v>
      </c>
      <c r="E42" s="463"/>
    </row>
    <row r="43" spans="1:5" ht="14.1" customHeight="1">
      <c r="A43" s="466" t="s">
        <v>85</v>
      </c>
      <c r="B43" s="889">
        <v>41</v>
      </c>
      <c r="C43" s="889">
        <v>76</v>
      </c>
      <c r="D43" s="465" t="s">
        <v>86</v>
      </c>
    </row>
    <row r="44" spans="1:5" ht="14.1" customHeight="1">
      <c r="A44" s="466" t="s">
        <v>87</v>
      </c>
      <c r="B44" s="889">
        <v>220</v>
      </c>
      <c r="C44" s="889">
        <v>602</v>
      </c>
      <c r="D44" s="460" t="s">
        <v>88</v>
      </c>
      <c r="E44" s="463"/>
    </row>
    <row r="45" spans="1:5" ht="14.1" customHeight="1">
      <c r="A45" s="191" t="s">
        <v>89</v>
      </c>
      <c r="B45" s="476">
        <f>B46+B47+B48+B49+B50</f>
        <v>449</v>
      </c>
      <c r="C45" s="476">
        <f>C46+C47+C48+C49+C50</f>
        <v>637</v>
      </c>
      <c r="D45" s="459" t="s">
        <v>90</v>
      </c>
    </row>
    <row r="46" spans="1:5" ht="14.1" customHeight="1">
      <c r="A46" s="192" t="s">
        <v>91</v>
      </c>
      <c r="B46" s="889">
        <v>70</v>
      </c>
      <c r="C46" s="889">
        <v>42</v>
      </c>
      <c r="D46" s="460" t="s">
        <v>92</v>
      </c>
      <c r="E46" s="463"/>
    </row>
    <row r="47" spans="1:5" ht="14.1" customHeight="1">
      <c r="A47" s="466" t="s">
        <v>93</v>
      </c>
      <c r="B47" s="889">
        <v>146</v>
      </c>
      <c r="C47" s="889">
        <v>201</v>
      </c>
      <c r="D47" s="460" t="s">
        <v>94</v>
      </c>
    </row>
    <row r="48" spans="1:5" ht="14.1" customHeight="1">
      <c r="A48" s="466" t="s">
        <v>95</v>
      </c>
      <c r="B48" s="889">
        <v>70</v>
      </c>
      <c r="C48" s="889">
        <v>107</v>
      </c>
      <c r="D48" s="460" t="s">
        <v>96</v>
      </c>
    </row>
    <row r="49" spans="1:4" ht="14.1" customHeight="1">
      <c r="A49" s="466" t="s">
        <v>97</v>
      </c>
      <c r="B49" s="889">
        <v>62</v>
      </c>
      <c r="C49" s="889">
        <v>66</v>
      </c>
      <c r="D49" s="460" t="s">
        <v>98</v>
      </c>
    </row>
    <row r="50" spans="1:4" ht="14.1" customHeight="1">
      <c r="A50" s="466" t="s">
        <v>99</v>
      </c>
      <c r="B50" s="889">
        <v>101</v>
      </c>
      <c r="C50" s="889">
        <v>221</v>
      </c>
      <c r="D50" s="465" t="s">
        <v>100</v>
      </c>
    </row>
    <row r="51" spans="1:4" ht="14.1" customHeight="1">
      <c r="A51" s="301"/>
      <c r="B51" s="469"/>
      <c r="C51" s="469"/>
      <c r="D51" s="470"/>
    </row>
    <row r="52" spans="1:4" ht="14.1" customHeight="1">
      <c r="A52" s="301"/>
      <c r="B52" s="469"/>
      <c r="C52" s="469"/>
      <c r="D52" s="470"/>
    </row>
    <row r="53" spans="1:4" ht="14.1" customHeight="1">
      <c r="A53" s="301"/>
      <c r="B53" s="469"/>
      <c r="C53" s="469"/>
      <c r="D53" s="470"/>
    </row>
    <row r="54" spans="1:4" ht="14.1" customHeight="1">
      <c r="A54" s="301"/>
      <c r="B54" s="469"/>
      <c r="C54" s="469"/>
      <c r="D54" s="470"/>
    </row>
    <row r="55" spans="1:4" ht="14.1" customHeight="1">
      <c r="A55" s="301"/>
      <c r="B55" s="469"/>
      <c r="C55" s="469"/>
      <c r="D55" s="470"/>
    </row>
    <row r="56" spans="1:4" ht="12.75" customHeight="1">
      <c r="A56" s="471"/>
      <c r="B56" s="472"/>
      <c r="C56" s="472"/>
    </row>
    <row r="57" spans="1:4" ht="12.75" customHeight="1">
      <c r="A57" s="473"/>
      <c r="B57" s="457"/>
      <c r="C57" s="457"/>
    </row>
    <row r="58" spans="1:4" ht="12.75" customHeight="1"/>
    <row r="59" spans="1:4">
      <c r="A59" s="474"/>
      <c r="B59" s="475"/>
      <c r="C59" s="475"/>
    </row>
    <row r="65" spans="1:4" ht="22.5">
      <c r="A65" s="1" t="s">
        <v>0</v>
      </c>
      <c r="B65" s="1"/>
      <c r="C65" s="1"/>
      <c r="D65" s="366" t="s">
        <v>1</v>
      </c>
    </row>
    <row r="66" spans="1:4">
      <c r="B66" s="279"/>
      <c r="C66" s="279"/>
      <c r="D66" s="280"/>
    </row>
    <row r="67" spans="1:4" ht="20.25">
      <c r="A67" s="281" t="s">
        <v>475</v>
      </c>
      <c r="B67" s="283"/>
      <c r="C67" s="283"/>
      <c r="D67" s="450" t="s">
        <v>476</v>
      </c>
    </row>
    <row r="68" spans="1:4" ht="20.25">
      <c r="A68" s="453" t="s">
        <v>484</v>
      </c>
      <c r="B68" s="279"/>
      <c r="C68" s="279"/>
      <c r="D68" s="452" t="s">
        <v>485</v>
      </c>
    </row>
    <row r="69" spans="1:4" ht="18.75">
      <c r="B69" s="453"/>
      <c r="C69" s="453"/>
      <c r="D69" s="368"/>
    </row>
    <row r="70" spans="1:4">
      <c r="A70" s="888" t="s">
        <v>867</v>
      </c>
      <c r="B70" s="455" t="s">
        <v>480</v>
      </c>
      <c r="C70" s="290" t="s">
        <v>481</v>
      </c>
      <c r="D70" s="912" t="s">
        <v>868</v>
      </c>
    </row>
    <row r="71" spans="1:4">
      <c r="A71" s="284"/>
      <c r="B71" s="456" t="s">
        <v>482</v>
      </c>
      <c r="C71" s="457" t="s">
        <v>483</v>
      </c>
      <c r="D71" s="351"/>
    </row>
    <row r="72" spans="1:4" ht="15">
      <c r="A72" s="458"/>
      <c r="B72" s="458"/>
      <c r="C72" s="458"/>
      <c r="D72" s="351"/>
    </row>
    <row r="73" spans="1:4" ht="14.25">
      <c r="A73" s="306" t="s">
        <v>101</v>
      </c>
      <c r="B73" s="476">
        <f>B74+B75+B76+B77+B78+B79+B80+B81+B82+B83+B84+B85+B86+B87+B88+B89</f>
        <v>3349</v>
      </c>
      <c r="C73" s="476">
        <f>C74+C75+C76+C77+C78+C79+C80+C81+C82+C83+C84+C85+C86+C87+C88+C89</f>
        <v>6186</v>
      </c>
      <c r="D73" s="307" t="s">
        <v>102</v>
      </c>
    </row>
    <row r="74" spans="1:4" ht="15">
      <c r="A74" s="982" t="s">
        <v>690</v>
      </c>
      <c r="B74" s="410">
        <v>97</v>
      </c>
      <c r="C74" s="410">
        <v>484</v>
      </c>
      <c r="D74" s="762" t="s">
        <v>707</v>
      </c>
    </row>
    <row r="75" spans="1:4" ht="15">
      <c r="A75" s="982" t="s">
        <v>691</v>
      </c>
      <c r="B75" s="410">
        <v>87</v>
      </c>
      <c r="C75" s="410">
        <v>365</v>
      </c>
      <c r="D75" s="762" t="s">
        <v>706</v>
      </c>
    </row>
    <row r="76" spans="1:4" ht="15">
      <c r="A76" s="982" t="s">
        <v>692</v>
      </c>
      <c r="B76" s="410">
        <v>101</v>
      </c>
      <c r="C76" s="410">
        <v>284</v>
      </c>
      <c r="D76" s="763" t="s">
        <v>708</v>
      </c>
    </row>
    <row r="77" spans="1:4" ht="15">
      <c r="A77" s="982" t="s">
        <v>693</v>
      </c>
      <c r="B77" s="410">
        <v>53</v>
      </c>
      <c r="C77" s="410">
        <v>240</v>
      </c>
      <c r="D77" s="762" t="s">
        <v>709</v>
      </c>
    </row>
    <row r="78" spans="1:4" ht="15">
      <c r="A78" s="982" t="s">
        <v>694</v>
      </c>
      <c r="B78" s="410">
        <v>77</v>
      </c>
      <c r="C78" s="410">
        <v>68</v>
      </c>
      <c r="D78" s="762" t="s">
        <v>710</v>
      </c>
    </row>
    <row r="79" spans="1:4" ht="15">
      <c r="A79" s="982" t="s">
        <v>695</v>
      </c>
      <c r="B79" s="410">
        <v>77</v>
      </c>
      <c r="C79" s="410">
        <v>255</v>
      </c>
      <c r="D79" s="762" t="s">
        <v>711</v>
      </c>
    </row>
    <row r="80" spans="1:4" ht="15">
      <c r="A80" s="982" t="s">
        <v>696</v>
      </c>
      <c r="B80" s="410">
        <v>2023</v>
      </c>
      <c r="C80" s="410">
        <v>2001</v>
      </c>
      <c r="D80" s="762" t="s">
        <v>712</v>
      </c>
    </row>
    <row r="81" spans="1:4" ht="15">
      <c r="A81" s="982" t="s">
        <v>697</v>
      </c>
      <c r="B81" s="410">
        <v>143</v>
      </c>
      <c r="C81" s="410">
        <v>417</v>
      </c>
      <c r="D81" s="762" t="s">
        <v>713</v>
      </c>
    </row>
    <row r="82" spans="1:4" ht="15">
      <c r="A82" s="982" t="s">
        <v>698</v>
      </c>
      <c r="B82" s="410">
        <v>80</v>
      </c>
      <c r="C82" s="410">
        <v>671</v>
      </c>
      <c r="D82" s="762" t="s">
        <v>714</v>
      </c>
    </row>
    <row r="83" spans="1:4" ht="15">
      <c r="A83" s="982" t="s">
        <v>699</v>
      </c>
      <c r="B83" s="410">
        <v>47</v>
      </c>
      <c r="C83" s="410">
        <v>65</v>
      </c>
      <c r="D83" s="762" t="s">
        <v>124</v>
      </c>
    </row>
    <row r="84" spans="1:4" ht="15">
      <c r="A84" s="982" t="s">
        <v>700</v>
      </c>
      <c r="B84" s="410">
        <v>83</v>
      </c>
      <c r="C84" s="410">
        <v>331</v>
      </c>
      <c r="D84" s="762" t="s">
        <v>126</v>
      </c>
    </row>
    <row r="85" spans="1:4" ht="15">
      <c r="A85" s="982" t="s">
        <v>701</v>
      </c>
      <c r="B85" s="410">
        <v>78</v>
      </c>
      <c r="C85" s="410">
        <v>241</v>
      </c>
      <c r="D85" s="764" t="s">
        <v>689</v>
      </c>
    </row>
    <row r="86" spans="1:4" ht="15">
      <c r="A86" s="982" t="s">
        <v>702</v>
      </c>
      <c r="B86" s="410">
        <v>102</v>
      </c>
      <c r="C86" s="410">
        <v>189</v>
      </c>
      <c r="D86" s="764" t="s">
        <v>128</v>
      </c>
    </row>
    <row r="87" spans="1:4" ht="15">
      <c r="A87" s="982" t="s">
        <v>703</v>
      </c>
      <c r="B87" s="410">
        <v>154</v>
      </c>
      <c r="C87" s="410">
        <v>160</v>
      </c>
      <c r="D87" s="762" t="s">
        <v>130</v>
      </c>
    </row>
    <row r="88" spans="1:4" ht="15">
      <c r="A88" s="982" t="s">
        <v>704</v>
      </c>
      <c r="B88" s="410">
        <v>53</v>
      </c>
      <c r="C88" s="410">
        <v>70</v>
      </c>
      <c r="D88" s="762" t="s">
        <v>132</v>
      </c>
    </row>
    <row r="89" spans="1:4" ht="15">
      <c r="A89" s="982" t="s">
        <v>705</v>
      </c>
      <c r="B89" s="410">
        <v>94</v>
      </c>
      <c r="C89" s="410">
        <v>345</v>
      </c>
      <c r="D89" s="764" t="s">
        <v>117</v>
      </c>
    </row>
    <row r="90" spans="1:4" ht="14.25">
      <c r="A90" s="310" t="s">
        <v>133</v>
      </c>
      <c r="B90" s="476">
        <f>B91+B92+B93+B94+B95+B96+B97+B98</f>
        <v>1980</v>
      </c>
      <c r="C90" s="476">
        <f>C91+C92+C93+C94+C95+C96+C97+C98</f>
        <v>1616</v>
      </c>
      <c r="D90" s="311" t="s">
        <v>134</v>
      </c>
    </row>
    <row r="91" spans="1:4" ht="15">
      <c r="A91" s="308" t="s">
        <v>135</v>
      </c>
      <c r="B91" s="410">
        <v>86</v>
      </c>
      <c r="C91" s="410">
        <v>59</v>
      </c>
      <c r="D91" s="309" t="s">
        <v>136</v>
      </c>
    </row>
    <row r="92" spans="1:4" ht="15">
      <c r="A92" s="308" t="s">
        <v>137</v>
      </c>
      <c r="B92" s="410">
        <v>50</v>
      </c>
      <c r="C92" s="410">
        <v>52</v>
      </c>
      <c r="D92" s="309" t="s">
        <v>138</v>
      </c>
    </row>
    <row r="93" spans="1:4" ht="15">
      <c r="A93" s="308" t="s">
        <v>139</v>
      </c>
      <c r="B93" s="410">
        <v>90</v>
      </c>
      <c r="C93" s="410">
        <v>127</v>
      </c>
      <c r="D93" s="309" t="s">
        <v>140</v>
      </c>
    </row>
    <row r="94" spans="1:4" ht="15">
      <c r="A94" s="308" t="s">
        <v>141</v>
      </c>
      <c r="B94" s="410">
        <v>74</v>
      </c>
      <c r="C94" s="410">
        <v>75</v>
      </c>
      <c r="D94" s="309" t="s">
        <v>142</v>
      </c>
    </row>
    <row r="95" spans="1:4" ht="15">
      <c r="A95" s="308" t="s">
        <v>143</v>
      </c>
      <c r="B95" s="410">
        <v>1481</v>
      </c>
      <c r="C95" s="410">
        <v>941</v>
      </c>
      <c r="D95" s="309" t="s">
        <v>144</v>
      </c>
    </row>
    <row r="96" spans="1:4" ht="15">
      <c r="A96" s="308" t="s">
        <v>145</v>
      </c>
      <c r="B96" s="410">
        <v>53</v>
      </c>
      <c r="C96" s="410">
        <v>83</v>
      </c>
      <c r="D96" s="309" t="s">
        <v>146</v>
      </c>
    </row>
    <row r="97" spans="1:4" ht="15">
      <c r="A97" s="308" t="s">
        <v>147</v>
      </c>
      <c r="B97" s="410">
        <v>105</v>
      </c>
      <c r="C97" s="410">
        <v>232</v>
      </c>
      <c r="D97" s="309" t="s">
        <v>817</v>
      </c>
    </row>
    <row r="98" spans="1:4" ht="15">
      <c r="A98" s="308" t="s">
        <v>148</v>
      </c>
      <c r="B98" s="410">
        <v>41</v>
      </c>
      <c r="C98" s="410">
        <v>47</v>
      </c>
      <c r="D98" s="309" t="s">
        <v>149</v>
      </c>
    </row>
    <row r="99" spans="1:4" ht="14.25">
      <c r="A99" s="312" t="s">
        <v>150</v>
      </c>
      <c r="B99" s="477">
        <f>B100+B101+B102+B103+B104</f>
        <v>266</v>
      </c>
      <c r="C99" s="477">
        <f>C100+C101+C102+C103+C104</f>
        <v>194</v>
      </c>
      <c r="D99" s="313" t="s">
        <v>151</v>
      </c>
    </row>
    <row r="100" spans="1:4" ht="15">
      <c r="A100" s="308" t="s">
        <v>152</v>
      </c>
      <c r="B100" s="410">
        <v>86</v>
      </c>
      <c r="C100" s="410">
        <v>57</v>
      </c>
      <c r="D100" s="309" t="s">
        <v>153</v>
      </c>
    </row>
    <row r="101" spans="1:4" ht="15">
      <c r="A101" s="308" t="s">
        <v>154</v>
      </c>
      <c r="B101" s="410">
        <v>38</v>
      </c>
      <c r="C101" s="410">
        <v>31</v>
      </c>
      <c r="D101" s="309" t="s">
        <v>155</v>
      </c>
    </row>
    <row r="102" spans="1:4" ht="15">
      <c r="A102" s="308" t="s">
        <v>156</v>
      </c>
      <c r="B102" s="410">
        <v>58</v>
      </c>
      <c r="C102" s="410">
        <v>51</v>
      </c>
      <c r="D102" s="309" t="s">
        <v>157</v>
      </c>
    </row>
    <row r="103" spans="1:4" ht="15">
      <c r="A103" s="308" t="s">
        <v>158</v>
      </c>
      <c r="B103" s="410">
        <v>24</v>
      </c>
      <c r="C103" s="410">
        <v>31</v>
      </c>
      <c r="D103" s="309" t="s">
        <v>159</v>
      </c>
    </row>
    <row r="104" spans="1:4" ht="15">
      <c r="A104" s="308" t="s">
        <v>160</v>
      </c>
      <c r="B104" s="410">
        <v>60</v>
      </c>
      <c r="C104" s="410">
        <v>24</v>
      </c>
      <c r="D104" s="309" t="s">
        <v>161</v>
      </c>
    </row>
    <row r="105" spans="1:4" ht="14.25">
      <c r="A105" s="310" t="s">
        <v>162</v>
      </c>
      <c r="B105" s="477">
        <f>B106+B107+B108+B109+B110+B111</f>
        <v>552</v>
      </c>
      <c r="C105" s="477">
        <f>C106+C107+C108+C109+C110+C111</f>
        <v>849</v>
      </c>
      <c r="D105" s="314" t="s">
        <v>163</v>
      </c>
    </row>
    <row r="106" spans="1:4" ht="15">
      <c r="A106" s="308" t="s">
        <v>164</v>
      </c>
      <c r="B106" s="410">
        <v>263</v>
      </c>
      <c r="C106" s="410">
        <v>426</v>
      </c>
      <c r="D106" s="309" t="s">
        <v>165</v>
      </c>
    </row>
    <row r="107" spans="1:4" ht="15">
      <c r="A107" s="308" t="s">
        <v>166</v>
      </c>
      <c r="B107" s="410">
        <v>44</v>
      </c>
      <c r="C107" s="410">
        <v>60</v>
      </c>
      <c r="D107" s="309" t="s">
        <v>167</v>
      </c>
    </row>
    <row r="108" spans="1:4" ht="15">
      <c r="A108" s="308" t="s">
        <v>168</v>
      </c>
      <c r="B108" s="410">
        <v>64</v>
      </c>
      <c r="C108" s="410">
        <v>221</v>
      </c>
      <c r="D108" s="309" t="s">
        <v>169</v>
      </c>
    </row>
    <row r="109" spans="1:4" ht="15">
      <c r="A109" s="308" t="s">
        <v>170</v>
      </c>
      <c r="B109" s="410">
        <v>99</v>
      </c>
      <c r="C109" s="410">
        <v>88</v>
      </c>
      <c r="D109" s="309" t="s">
        <v>171</v>
      </c>
    </row>
    <row r="110" spans="1:4" ht="15">
      <c r="A110" s="308" t="s">
        <v>172</v>
      </c>
      <c r="B110" s="410">
        <v>30</v>
      </c>
      <c r="C110" s="410">
        <v>4</v>
      </c>
      <c r="D110" s="309" t="s">
        <v>173</v>
      </c>
    </row>
    <row r="111" spans="1:4" ht="15">
      <c r="A111" s="308" t="s">
        <v>174</v>
      </c>
      <c r="B111" s="410">
        <v>52</v>
      </c>
      <c r="C111" s="410">
        <v>50</v>
      </c>
      <c r="D111" s="309" t="s">
        <v>175</v>
      </c>
    </row>
    <row r="112" spans="1:4" ht="14.25">
      <c r="A112" s="315" t="s">
        <v>176</v>
      </c>
      <c r="B112" s="476">
        <f>B113+B114+B115+B116</f>
        <v>129</v>
      </c>
      <c r="C112" s="476">
        <f>C113+C114+C115+C116</f>
        <v>51</v>
      </c>
      <c r="D112" s="311" t="s">
        <v>177</v>
      </c>
    </row>
    <row r="113" spans="1:4" ht="15">
      <c r="A113" s="308" t="s">
        <v>178</v>
      </c>
      <c r="B113" s="410">
        <v>15</v>
      </c>
      <c r="C113" s="410">
        <v>2</v>
      </c>
      <c r="D113" s="309" t="s">
        <v>179</v>
      </c>
    </row>
    <row r="114" spans="1:4" ht="15">
      <c r="A114" s="308" t="s">
        <v>180</v>
      </c>
      <c r="B114" s="410">
        <v>62</v>
      </c>
      <c r="C114" s="410">
        <v>32</v>
      </c>
      <c r="D114" s="309" t="s">
        <v>181</v>
      </c>
    </row>
    <row r="115" spans="1:4" ht="15">
      <c r="A115" s="308" t="s">
        <v>182</v>
      </c>
      <c r="B115" s="410">
        <v>25</v>
      </c>
      <c r="C115" s="410">
        <v>7</v>
      </c>
      <c r="D115" s="309" t="s">
        <v>183</v>
      </c>
    </row>
    <row r="116" spans="1:4" ht="15">
      <c r="A116" s="308" t="s">
        <v>184</v>
      </c>
      <c r="B116" s="410">
        <v>27</v>
      </c>
      <c r="C116" s="410">
        <v>10</v>
      </c>
      <c r="D116" s="309" t="s">
        <v>185</v>
      </c>
    </row>
    <row r="117" spans="1:4" ht="14.25">
      <c r="A117" s="306" t="s">
        <v>186</v>
      </c>
      <c r="B117" s="476">
        <f>B118+B119+B120+B121</f>
        <v>172</v>
      </c>
      <c r="C117" s="476">
        <f>C118+C119+C120+C121</f>
        <v>114</v>
      </c>
      <c r="D117" s="311" t="s">
        <v>187</v>
      </c>
    </row>
    <row r="118" spans="1:4" ht="15">
      <c r="A118" s="308" t="s">
        <v>188</v>
      </c>
      <c r="B118" s="410">
        <v>19</v>
      </c>
      <c r="C118" s="410">
        <v>9</v>
      </c>
      <c r="D118" s="309" t="s">
        <v>189</v>
      </c>
    </row>
    <row r="119" spans="1:4" ht="15">
      <c r="A119" s="308" t="s">
        <v>190</v>
      </c>
      <c r="B119" s="410">
        <v>28</v>
      </c>
      <c r="C119" s="410">
        <v>4</v>
      </c>
      <c r="D119" s="309" t="s">
        <v>191</v>
      </c>
    </row>
    <row r="120" spans="1:4" ht="15">
      <c r="A120" s="308" t="s">
        <v>818</v>
      </c>
      <c r="B120" s="410">
        <v>120</v>
      </c>
      <c r="C120" s="410">
        <v>101</v>
      </c>
      <c r="D120" s="309" t="s">
        <v>192</v>
      </c>
    </row>
    <row r="121" spans="1:4" ht="15">
      <c r="A121" s="308" t="s">
        <v>193</v>
      </c>
      <c r="B121" s="410">
        <v>5</v>
      </c>
      <c r="C121" s="410"/>
      <c r="D121" s="309" t="s">
        <v>194</v>
      </c>
    </row>
    <row r="122" spans="1:4" ht="14.25">
      <c r="A122" s="315" t="s">
        <v>195</v>
      </c>
      <c r="B122" s="476">
        <f>B123+B124</f>
        <v>67</v>
      </c>
      <c r="C122" s="476">
        <f>C123+C124</f>
        <v>21</v>
      </c>
      <c r="D122" s="311" t="s">
        <v>196</v>
      </c>
    </row>
    <row r="123" spans="1:4" ht="15">
      <c r="A123" s="478" t="s">
        <v>197</v>
      </c>
      <c r="B123" s="410" t="s">
        <v>221</v>
      </c>
      <c r="C123" s="410" t="s">
        <v>221</v>
      </c>
      <c r="D123" s="317" t="s">
        <v>838</v>
      </c>
    </row>
    <row r="124" spans="1:4" ht="15">
      <c r="A124" s="479" t="s">
        <v>199</v>
      </c>
      <c r="B124" s="410">
        <v>67</v>
      </c>
      <c r="C124" s="410">
        <v>21</v>
      </c>
      <c r="D124" s="317" t="s">
        <v>821</v>
      </c>
    </row>
    <row r="125" spans="1:4" ht="14.25">
      <c r="A125" s="319" t="s">
        <v>285</v>
      </c>
      <c r="B125" s="476">
        <f>B122+B117+B112+B105+B99+B90+B73+'5'!B45+'5'!B37+'5'!B27+'5'!B18+'5'!B9</f>
        <v>14647</v>
      </c>
      <c r="C125" s="476">
        <f>C122+C117+C112+C105+C99+C90+C73+'5'!C45+'5'!C37+'5'!C27+'5'!C18+'5'!C9</f>
        <v>17213</v>
      </c>
      <c r="D125" s="150" t="s">
        <v>202</v>
      </c>
    </row>
    <row r="126" spans="1:4">
      <c r="B126" s="443"/>
      <c r="C126" s="443"/>
    </row>
    <row r="127" spans="1:4">
      <c r="B127" s="443"/>
      <c r="C127" s="443"/>
    </row>
    <row r="128" spans="1:4">
      <c r="A128" s="441" t="s">
        <v>486</v>
      </c>
      <c r="B128" s="287"/>
      <c r="C128" s="287"/>
      <c r="D128" s="480" t="s">
        <v>622</v>
      </c>
    </row>
    <row r="129" spans="1:4">
      <c r="A129" s="362" t="s">
        <v>715</v>
      </c>
      <c r="B129" s="447"/>
      <c r="C129" s="447"/>
      <c r="D129" s="707" t="s">
        <v>819</v>
      </c>
    </row>
    <row r="130" spans="1:4" ht="14.25">
      <c r="A130" s="481"/>
      <c r="B130" s="481"/>
      <c r="C130" s="481"/>
      <c r="D130" s="481"/>
    </row>
    <row r="131" spans="1:4">
      <c r="A131" s="323"/>
      <c r="B131" s="323"/>
      <c r="C131" s="323"/>
    </row>
    <row r="132" spans="1:4">
      <c r="B132" s="279"/>
      <c r="C132" s="279"/>
    </row>
  </sheetData>
  <printOptions gridLinesSet="0"/>
  <pageMargins left="0.78740157480314965" right="0.59055118110236227" top="1.1811023622047245" bottom="1.1811023622047245" header="0.51181102362204722" footer="0.51181102362204722"/>
  <pageSetup paperSize="9" scale="75" orientation="portrait" r:id="rId1"/>
  <headerFooter alignWithMargins="0"/>
  <rowBreaks count="1" manualBreakCount="1">
    <brk id="6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G133"/>
  <sheetViews>
    <sheetView showGridLines="0" view="pageLayout" zoomScaleSheetLayoutView="90" workbookViewId="0">
      <selection activeCell="B16" sqref="B16"/>
    </sheetView>
  </sheetViews>
  <sheetFormatPr baseColWidth="10" defaultRowHeight="12.75"/>
  <cols>
    <col min="1" max="1" width="30.7109375" style="482" customWidth="1"/>
    <col min="2" max="2" width="16.42578125" style="486" customWidth="1"/>
    <col min="3" max="3" width="18.28515625" style="486" customWidth="1"/>
    <col min="4" max="4" width="11.28515625" style="486" customWidth="1"/>
    <col min="5" max="5" width="33.5703125" style="482" customWidth="1"/>
    <col min="6" max="6" width="3.7109375" style="482" customWidth="1"/>
    <col min="7" max="7" width="6.7109375" style="482" customWidth="1"/>
    <col min="8" max="252" width="11.42578125" style="482"/>
    <col min="253" max="253" width="30.7109375" style="482" customWidth="1"/>
    <col min="254" max="254" width="8.7109375" style="482" customWidth="1"/>
    <col min="255" max="255" width="19" style="482" customWidth="1"/>
    <col min="256" max="256" width="21" style="482" customWidth="1"/>
    <col min="257" max="257" width="30.7109375" style="482" customWidth="1"/>
    <col min="258" max="258" width="3.7109375" style="482" customWidth="1"/>
    <col min="259" max="259" width="6.7109375" style="482" customWidth="1"/>
    <col min="260" max="508" width="11.42578125" style="482"/>
    <col min="509" max="509" width="30.7109375" style="482" customWidth="1"/>
    <col min="510" max="510" width="8.7109375" style="482" customWidth="1"/>
    <col min="511" max="511" width="19" style="482" customWidth="1"/>
    <col min="512" max="512" width="21" style="482" customWidth="1"/>
    <col min="513" max="513" width="30.7109375" style="482" customWidth="1"/>
    <col min="514" max="514" width="3.7109375" style="482" customWidth="1"/>
    <col min="515" max="515" width="6.7109375" style="482" customWidth="1"/>
    <col min="516" max="764" width="11.42578125" style="482"/>
    <col min="765" max="765" width="30.7109375" style="482" customWidth="1"/>
    <col min="766" max="766" width="8.7109375" style="482" customWidth="1"/>
    <col min="767" max="767" width="19" style="482" customWidth="1"/>
    <col min="768" max="768" width="21" style="482" customWidth="1"/>
    <col min="769" max="769" width="30.7109375" style="482" customWidth="1"/>
    <col min="770" max="770" width="3.7109375" style="482" customWidth="1"/>
    <col min="771" max="771" width="6.7109375" style="482" customWidth="1"/>
    <col min="772" max="1020" width="11.42578125" style="482"/>
    <col min="1021" max="1021" width="30.7109375" style="482" customWidth="1"/>
    <col min="1022" max="1022" width="8.7109375" style="482" customWidth="1"/>
    <col min="1023" max="1023" width="19" style="482" customWidth="1"/>
    <col min="1024" max="1024" width="21" style="482" customWidth="1"/>
    <col min="1025" max="1025" width="30.7109375" style="482" customWidth="1"/>
    <col min="1026" max="1026" width="3.7109375" style="482" customWidth="1"/>
    <col min="1027" max="1027" width="6.7109375" style="482" customWidth="1"/>
    <col min="1028" max="1276" width="11.42578125" style="482"/>
    <col min="1277" max="1277" width="30.7109375" style="482" customWidth="1"/>
    <col min="1278" max="1278" width="8.7109375" style="482" customWidth="1"/>
    <col min="1279" max="1279" width="19" style="482" customWidth="1"/>
    <col min="1280" max="1280" width="21" style="482" customWidth="1"/>
    <col min="1281" max="1281" width="30.7109375" style="482" customWidth="1"/>
    <col min="1282" max="1282" width="3.7109375" style="482" customWidth="1"/>
    <col min="1283" max="1283" width="6.7109375" style="482" customWidth="1"/>
    <col min="1284" max="1532" width="11.42578125" style="482"/>
    <col min="1533" max="1533" width="30.7109375" style="482" customWidth="1"/>
    <col min="1534" max="1534" width="8.7109375" style="482" customWidth="1"/>
    <col min="1535" max="1535" width="19" style="482" customWidth="1"/>
    <col min="1536" max="1536" width="21" style="482" customWidth="1"/>
    <col min="1537" max="1537" width="30.7109375" style="482" customWidth="1"/>
    <col min="1538" max="1538" width="3.7109375" style="482" customWidth="1"/>
    <col min="1539" max="1539" width="6.7109375" style="482" customWidth="1"/>
    <col min="1540" max="1788" width="11.42578125" style="482"/>
    <col min="1789" max="1789" width="30.7109375" style="482" customWidth="1"/>
    <col min="1790" max="1790" width="8.7109375" style="482" customWidth="1"/>
    <col min="1791" max="1791" width="19" style="482" customWidth="1"/>
    <col min="1792" max="1792" width="21" style="482" customWidth="1"/>
    <col min="1793" max="1793" width="30.7109375" style="482" customWidth="1"/>
    <col min="1794" max="1794" width="3.7109375" style="482" customWidth="1"/>
    <col min="1795" max="1795" width="6.7109375" style="482" customWidth="1"/>
    <col min="1796" max="2044" width="11.42578125" style="482"/>
    <col min="2045" max="2045" width="30.7109375" style="482" customWidth="1"/>
    <col min="2046" max="2046" width="8.7109375" style="482" customWidth="1"/>
    <col min="2047" max="2047" width="19" style="482" customWidth="1"/>
    <col min="2048" max="2048" width="21" style="482" customWidth="1"/>
    <col min="2049" max="2049" width="30.7109375" style="482" customWidth="1"/>
    <col min="2050" max="2050" width="3.7109375" style="482" customWidth="1"/>
    <col min="2051" max="2051" width="6.7109375" style="482" customWidth="1"/>
    <col min="2052" max="2300" width="11.42578125" style="482"/>
    <col min="2301" max="2301" width="30.7109375" style="482" customWidth="1"/>
    <col min="2302" max="2302" width="8.7109375" style="482" customWidth="1"/>
    <col min="2303" max="2303" width="19" style="482" customWidth="1"/>
    <col min="2304" max="2304" width="21" style="482" customWidth="1"/>
    <col min="2305" max="2305" width="30.7109375" style="482" customWidth="1"/>
    <col min="2306" max="2306" width="3.7109375" style="482" customWidth="1"/>
    <col min="2307" max="2307" width="6.7109375" style="482" customWidth="1"/>
    <col min="2308" max="2556" width="11.42578125" style="482"/>
    <col min="2557" max="2557" width="30.7109375" style="482" customWidth="1"/>
    <col min="2558" max="2558" width="8.7109375" style="482" customWidth="1"/>
    <col min="2559" max="2559" width="19" style="482" customWidth="1"/>
    <col min="2560" max="2560" width="21" style="482" customWidth="1"/>
    <col min="2561" max="2561" width="30.7109375" style="482" customWidth="1"/>
    <col min="2562" max="2562" width="3.7109375" style="482" customWidth="1"/>
    <col min="2563" max="2563" width="6.7109375" style="482" customWidth="1"/>
    <col min="2564" max="2812" width="11.42578125" style="482"/>
    <col min="2813" max="2813" width="30.7109375" style="482" customWidth="1"/>
    <col min="2814" max="2814" width="8.7109375" style="482" customWidth="1"/>
    <col min="2815" max="2815" width="19" style="482" customWidth="1"/>
    <col min="2816" max="2816" width="21" style="482" customWidth="1"/>
    <col min="2817" max="2817" width="30.7109375" style="482" customWidth="1"/>
    <col min="2818" max="2818" width="3.7109375" style="482" customWidth="1"/>
    <col min="2819" max="2819" width="6.7109375" style="482" customWidth="1"/>
    <col min="2820" max="3068" width="11.42578125" style="482"/>
    <col min="3069" max="3069" width="30.7109375" style="482" customWidth="1"/>
    <col min="3070" max="3070" width="8.7109375" style="482" customWidth="1"/>
    <col min="3071" max="3071" width="19" style="482" customWidth="1"/>
    <col min="3072" max="3072" width="21" style="482" customWidth="1"/>
    <col min="3073" max="3073" width="30.7109375" style="482" customWidth="1"/>
    <col min="3074" max="3074" width="3.7109375" style="482" customWidth="1"/>
    <col min="3075" max="3075" width="6.7109375" style="482" customWidth="1"/>
    <col min="3076" max="3324" width="11.42578125" style="482"/>
    <col min="3325" max="3325" width="30.7109375" style="482" customWidth="1"/>
    <col min="3326" max="3326" width="8.7109375" style="482" customWidth="1"/>
    <col min="3327" max="3327" width="19" style="482" customWidth="1"/>
    <col min="3328" max="3328" width="21" style="482" customWidth="1"/>
    <col min="3329" max="3329" width="30.7109375" style="482" customWidth="1"/>
    <col min="3330" max="3330" width="3.7109375" style="482" customWidth="1"/>
    <col min="3331" max="3331" width="6.7109375" style="482" customWidth="1"/>
    <col min="3332" max="3580" width="11.42578125" style="482"/>
    <col min="3581" max="3581" width="30.7109375" style="482" customWidth="1"/>
    <col min="3582" max="3582" width="8.7109375" style="482" customWidth="1"/>
    <col min="3583" max="3583" width="19" style="482" customWidth="1"/>
    <col min="3584" max="3584" width="21" style="482" customWidth="1"/>
    <col min="3585" max="3585" width="30.7109375" style="482" customWidth="1"/>
    <col min="3586" max="3586" width="3.7109375" style="482" customWidth="1"/>
    <col min="3587" max="3587" width="6.7109375" style="482" customWidth="1"/>
    <col min="3588" max="3836" width="11.42578125" style="482"/>
    <col min="3837" max="3837" width="30.7109375" style="482" customWidth="1"/>
    <col min="3838" max="3838" width="8.7109375" style="482" customWidth="1"/>
    <col min="3839" max="3839" width="19" style="482" customWidth="1"/>
    <col min="3840" max="3840" width="21" style="482" customWidth="1"/>
    <col min="3841" max="3841" width="30.7109375" style="482" customWidth="1"/>
    <col min="3842" max="3842" width="3.7109375" style="482" customWidth="1"/>
    <col min="3843" max="3843" width="6.7109375" style="482" customWidth="1"/>
    <col min="3844" max="4092" width="11.42578125" style="482"/>
    <col min="4093" max="4093" width="30.7109375" style="482" customWidth="1"/>
    <col min="4094" max="4094" width="8.7109375" style="482" customWidth="1"/>
    <col min="4095" max="4095" width="19" style="482" customWidth="1"/>
    <col min="4096" max="4096" width="21" style="482" customWidth="1"/>
    <col min="4097" max="4097" width="30.7109375" style="482" customWidth="1"/>
    <col min="4098" max="4098" width="3.7109375" style="482" customWidth="1"/>
    <col min="4099" max="4099" width="6.7109375" style="482" customWidth="1"/>
    <col min="4100" max="4348" width="11.42578125" style="482"/>
    <col min="4349" max="4349" width="30.7109375" style="482" customWidth="1"/>
    <col min="4350" max="4350" width="8.7109375" style="482" customWidth="1"/>
    <col min="4351" max="4351" width="19" style="482" customWidth="1"/>
    <col min="4352" max="4352" width="21" style="482" customWidth="1"/>
    <col min="4353" max="4353" width="30.7109375" style="482" customWidth="1"/>
    <col min="4354" max="4354" width="3.7109375" style="482" customWidth="1"/>
    <col min="4355" max="4355" width="6.7109375" style="482" customWidth="1"/>
    <col min="4356" max="4604" width="11.42578125" style="482"/>
    <col min="4605" max="4605" width="30.7109375" style="482" customWidth="1"/>
    <col min="4606" max="4606" width="8.7109375" style="482" customWidth="1"/>
    <col min="4607" max="4607" width="19" style="482" customWidth="1"/>
    <col min="4608" max="4608" width="21" style="482" customWidth="1"/>
    <col min="4609" max="4609" width="30.7109375" style="482" customWidth="1"/>
    <col min="4610" max="4610" width="3.7109375" style="482" customWidth="1"/>
    <col min="4611" max="4611" width="6.7109375" style="482" customWidth="1"/>
    <col min="4612" max="4860" width="11.42578125" style="482"/>
    <col min="4861" max="4861" width="30.7109375" style="482" customWidth="1"/>
    <col min="4862" max="4862" width="8.7109375" style="482" customWidth="1"/>
    <col min="4863" max="4863" width="19" style="482" customWidth="1"/>
    <col min="4864" max="4864" width="21" style="482" customWidth="1"/>
    <col min="4865" max="4865" width="30.7109375" style="482" customWidth="1"/>
    <col min="4866" max="4866" width="3.7109375" style="482" customWidth="1"/>
    <col min="4867" max="4867" width="6.7109375" style="482" customWidth="1"/>
    <col min="4868" max="5116" width="11.42578125" style="482"/>
    <col min="5117" max="5117" width="30.7109375" style="482" customWidth="1"/>
    <col min="5118" max="5118" width="8.7109375" style="482" customWidth="1"/>
    <col min="5119" max="5119" width="19" style="482" customWidth="1"/>
    <col min="5120" max="5120" width="21" style="482" customWidth="1"/>
    <col min="5121" max="5121" width="30.7109375" style="482" customWidth="1"/>
    <col min="5122" max="5122" width="3.7109375" style="482" customWidth="1"/>
    <col min="5123" max="5123" width="6.7109375" style="482" customWidth="1"/>
    <col min="5124" max="5372" width="11.42578125" style="482"/>
    <col min="5373" max="5373" width="30.7109375" style="482" customWidth="1"/>
    <col min="5374" max="5374" width="8.7109375" style="482" customWidth="1"/>
    <col min="5375" max="5375" width="19" style="482" customWidth="1"/>
    <col min="5376" max="5376" width="21" style="482" customWidth="1"/>
    <col min="5377" max="5377" width="30.7109375" style="482" customWidth="1"/>
    <col min="5378" max="5378" width="3.7109375" style="482" customWidth="1"/>
    <col min="5379" max="5379" width="6.7109375" style="482" customWidth="1"/>
    <col min="5380" max="5628" width="11.42578125" style="482"/>
    <col min="5629" max="5629" width="30.7109375" style="482" customWidth="1"/>
    <col min="5630" max="5630" width="8.7109375" style="482" customWidth="1"/>
    <col min="5631" max="5631" width="19" style="482" customWidth="1"/>
    <col min="5632" max="5632" width="21" style="482" customWidth="1"/>
    <col min="5633" max="5633" width="30.7109375" style="482" customWidth="1"/>
    <col min="5634" max="5634" width="3.7109375" style="482" customWidth="1"/>
    <col min="5635" max="5635" width="6.7109375" style="482" customWidth="1"/>
    <col min="5636" max="5884" width="11.42578125" style="482"/>
    <col min="5885" max="5885" width="30.7109375" style="482" customWidth="1"/>
    <col min="5886" max="5886" width="8.7109375" style="482" customWidth="1"/>
    <col min="5887" max="5887" width="19" style="482" customWidth="1"/>
    <col min="5888" max="5888" width="21" style="482" customWidth="1"/>
    <col min="5889" max="5889" width="30.7109375" style="482" customWidth="1"/>
    <col min="5890" max="5890" width="3.7109375" style="482" customWidth="1"/>
    <col min="5891" max="5891" width="6.7109375" style="482" customWidth="1"/>
    <col min="5892" max="6140" width="11.42578125" style="482"/>
    <col min="6141" max="6141" width="30.7109375" style="482" customWidth="1"/>
    <col min="6142" max="6142" width="8.7109375" style="482" customWidth="1"/>
    <col min="6143" max="6143" width="19" style="482" customWidth="1"/>
    <col min="6144" max="6144" width="21" style="482" customWidth="1"/>
    <col min="6145" max="6145" width="30.7109375" style="482" customWidth="1"/>
    <col min="6146" max="6146" width="3.7109375" style="482" customWidth="1"/>
    <col min="6147" max="6147" width="6.7109375" style="482" customWidth="1"/>
    <col min="6148" max="6396" width="11.42578125" style="482"/>
    <col min="6397" max="6397" width="30.7109375" style="482" customWidth="1"/>
    <col min="6398" max="6398" width="8.7109375" style="482" customWidth="1"/>
    <col min="6399" max="6399" width="19" style="482" customWidth="1"/>
    <col min="6400" max="6400" width="21" style="482" customWidth="1"/>
    <col min="6401" max="6401" width="30.7109375" style="482" customWidth="1"/>
    <col min="6402" max="6402" width="3.7109375" style="482" customWidth="1"/>
    <col min="6403" max="6403" width="6.7109375" style="482" customWidth="1"/>
    <col min="6404" max="6652" width="11.42578125" style="482"/>
    <col min="6653" max="6653" width="30.7109375" style="482" customWidth="1"/>
    <col min="6654" max="6654" width="8.7109375" style="482" customWidth="1"/>
    <col min="6655" max="6655" width="19" style="482" customWidth="1"/>
    <col min="6656" max="6656" width="21" style="482" customWidth="1"/>
    <col min="6657" max="6657" width="30.7109375" style="482" customWidth="1"/>
    <col min="6658" max="6658" width="3.7109375" style="482" customWidth="1"/>
    <col min="6659" max="6659" width="6.7109375" style="482" customWidth="1"/>
    <col min="6660" max="6908" width="11.42578125" style="482"/>
    <col min="6909" max="6909" width="30.7109375" style="482" customWidth="1"/>
    <col min="6910" max="6910" width="8.7109375" style="482" customWidth="1"/>
    <col min="6911" max="6911" width="19" style="482" customWidth="1"/>
    <col min="6912" max="6912" width="21" style="482" customWidth="1"/>
    <col min="6913" max="6913" width="30.7109375" style="482" customWidth="1"/>
    <col min="6914" max="6914" width="3.7109375" style="482" customWidth="1"/>
    <col min="6915" max="6915" width="6.7109375" style="482" customWidth="1"/>
    <col min="6916" max="7164" width="11.42578125" style="482"/>
    <col min="7165" max="7165" width="30.7109375" style="482" customWidth="1"/>
    <col min="7166" max="7166" width="8.7109375" style="482" customWidth="1"/>
    <col min="7167" max="7167" width="19" style="482" customWidth="1"/>
    <col min="7168" max="7168" width="21" style="482" customWidth="1"/>
    <col min="7169" max="7169" width="30.7109375" style="482" customWidth="1"/>
    <col min="7170" max="7170" width="3.7109375" style="482" customWidth="1"/>
    <col min="7171" max="7171" width="6.7109375" style="482" customWidth="1"/>
    <col min="7172" max="7420" width="11.42578125" style="482"/>
    <col min="7421" max="7421" width="30.7109375" style="482" customWidth="1"/>
    <col min="7422" max="7422" width="8.7109375" style="482" customWidth="1"/>
    <col min="7423" max="7423" width="19" style="482" customWidth="1"/>
    <col min="7424" max="7424" width="21" style="482" customWidth="1"/>
    <col min="7425" max="7425" width="30.7109375" style="482" customWidth="1"/>
    <col min="7426" max="7426" width="3.7109375" style="482" customWidth="1"/>
    <col min="7427" max="7427" width="6.7109375" style="482" customWidth="1"/>
    <col min="7428" max="7676" width="11.42578125" style="482"/>
    <col min="7677" max="7677" width="30.7109375" style="482" customWidth="1"/>
    <col min="7678" max="7678" width="8.7109375" style="482" customWidth="1"/>
    <col min="7679" max="7679" width="19" style="482" customWidth="1"/>
    <col min="7680" max="7680" width="21" style="482" customWidth="1"/>
    <col min="7681" max="7681" width="30.7109375" style="482" customWidth="1"/>
    <col min="7682" max="7682" width="3.7109375" style="482" customWidth="1"/>
    <col min="7683" max="7683" width="6.7109375" style="482" customWidth="1"/>
    <col min="7684" max="7932" width="11.42578125" style="482"/>
    <col min="7933" max="7933" width="30.7109375" style="482" customWidth="1"/>
    <col min="7934" max="7934" width="8.7109375" style="482" customWidth="1"/>
    <col min="7935" max="7935" width="19" style="482" customWidth="1"/>
    <col min="7936" max="7936" width="21" style="482" customWidth="1"/>
    <col min="7937" max="7937" width="30.7109375" style="482" customWidth="1"/>
    <col min="7938" max="7938" width="3.7109375" style="482" customWidth="1"/>
    <col min="7939" max="7939" width="6.7109375" style="482" customWidth="1"/>
    <col min="7940" max="8188" width="11.42578125" style="482"/>
    <col min="8189" max="8189" width="30.7109375" style="482" customWidth="1"/>
    <col min="8190" max="8190" width="8.7109375" style="482" customWidth="1"/>
    <col min="8191" max="8191" width="19" style="482" customWidth="1"/>
    <col min="8192" max="8192" width="21" style="482" customWidth="1"/>
    <col min="8193" max="8193" width="30.7109375" style="482" customWidth="1"/>
    <col min="8194" max="8194" width="3.7109375" style="482" customWidth="1"/>
    <col min="8195" max="8195" width="6.7109375" style="482" customWidth="1"/>
    <col min="8196" max="8444" width="11.42578125" style="482"/>
    <col min="8445" max="8445" width="30.7109375" style="482" customWidth="1"/>
    <col min="8446" max="8446" width="8.7109375" style="482" customWidth="1"/>
    <col min="8447" max="8447" width="19" style="482" customWidth="1"/>
    <col min="8448" max="8448" width="21" style="482" customWidth="1"/>
    <col min="8449" max="8449" width="30.7109375" style="482" customWidth="1"/>
    <col min="8450" max="8450" width="3.7109375" style="482" customWidth="1"/>
    <col min="8451" max="8451" width="6.7109375" style="482" customWidth="1"/>
    <col min="8452" max="8700" width="11.42578125" style="482"/>
    <col min="8701" max="8701" width="30.7109375" style="482" customWidth="1"/>
    <col min="8702" max="8702" width="8.7109375" style="482" customWidth="1"/>
    <col min="8703" max="8703" width="19" style="482" customWidth="1"/>
    <col min="8704" max="8704" width="21" style="482" customWidth="1"/>
    <col min="8705" max="8705" width="30.7109375" style="482" customWidth="1"/>
    <col min="8706" max="8706" width="3.7109375" style="482" customWidth="1"/>
    <col min="8707" max="8707" width="6.7109375" style="482" customWidth="1"/>
    <col min="8708" max="8956" width="11.42578125" style="482"/>
    <col min="8957" max="8957" width="30.7109375" style="482" customWidth="1"/>
    <col min="8958" max="8958" width="8.7109375" style="482" customWidth="1"/>
    <col min="8959" max="8959" width="19" style="482" customWidth="1"/>
    <col min="8960" max="8960" width="21" style="482" customWidth="1"/>
    <col min="8961" max="8961" width="30.7109375" style="482" customWidth="1"/>
    <col min="8962" max="8962" width="3.7109375" style="482" customWidth="1"/>
    <col min="8963" max="8963" width="6.7109375" style="482" customWidth="1"/>
    <col min="8964" max="9212" width="11.42578125" style="482"/>
    <col min="9213" max="9213" width="30.7109375" style="482" customWidth="1"/>
    <col min="9214" max="9214" width="8.7109375" style="482" customWidth="1"/>
    <col min="9215" max="9215" width="19" style="482" customWidth="1"/>
    <col min="9216" max="9216" width="21" style="482" customWidth="1"/>
    <col min="9217" max="9217" width="30.7109375" style="482" customWidth="1"/>
    <col min="9218" max="9218" width="3.7109375" style="482" customWidth="1"/>
    <col min="9219" max="9219" width="6.7109375" style="482" customWidth="1"/>
    <col min="9220" max="9468" width="11.42578125" style="482"/>
    <col min="9469" max="9469" width="30.7109375" style="482" customWidth="1"/>
    <col min="9470" max="9470" width="8.7109375" style="482" customWidth="1"/>
    <col min="9471" max="9471" width="19" style="482" customWidth="1"/>
    <col min="9472" max="9472" width="21" style="482" customWidth="1"/>
    <col min="9473" max="9473" width="30.7109375" style="482" customWidth="1"/>
    <col min="9474" max="9474" width="3.7109375" style="482" customWidth="1"/>
    <col min="9475" max="9475" width="6.7109375" style="482" customWidth="1"/>
    <col min="9476" max="9724" width="11.42578125" style="482"/>
    <col min="9725" max="9725" width="30.7109375" style="482" customWidth="1"/>
    <col min="9726" max="9726" width="8.7109375" style="482" customWidth="1"/>
    <col min="9727" max="9727" width="19" style="482" customWidth="1"/>
    <col min="9728" max="9728" width="21" style="482" customWidth="1"/>
    <col min="9729" max="9729" width="30.7109375" style="482" customWidth="1"/>
    <col min="9730" max="9730" width="3.7109375" style="482" customWidth="1"/>
    <col min="9731" max="9731" width="6.7109375" style="482" customWidth="1"/>
    <col min="9732" max="9980" width="11.42578125" style="482"/>
    <col min="9981" max="9981" width="30.7109375" style="482" customWidth="1"/>
    <col min="9982" max="9982" width="8.7109375" style="482" customWidth="1"/>
    <col min="9983" max="9983" width="19" style="482" customWidth="1"/>
    <col min="9984" max="9984" width="21" style="482" customWidth="1"/>
    <col min="9985" max="9985" width="30.7109375" style="482" customWidth="1"/>
    <col min="9986" max="9986" width="3.7109375" style="482" customWidth="1"/>
    <col min="9987" max="9987" width="6.7109375" style="482" customWidth="1"/>
    <col min="9988" max="10236" width="11.42578125" style="482"/>
    <col min="10237" max="10237" width="30.7109375" style="482" customWidth="1"/>
    <col min="10238" max="10238" width="8.7109375" style="482" customWidth="1"/>
    <col min="10239" max="10239" width="19" style="482" customWidth="1"/>
    <col min="10240" max="10240" width="21" style="482" customWidth="1"/>
    <col min="10241" max="10241" width="30.7109375" style="482" customWidth="1"/>
    <col min="10242" max="10242" width="3.7109375" style="482" customWidth="1"/>
    <col min="10243" max="10243" width="6.7109375" style="482" customWidth="1"/>
    <col min="10244" max="10492" width="11.42578125" style="482"/>
    <col min="10493" max="10493" width="30.7109375" style="482" customWidth="1"/>
    <col min="10494" max="10494" width="8.7109375" style="482" customWidth="1"/>
    <col min="10495" max="10495" width="19" style="482" customWidth="1"/>
    <col min="10496" max="10496" width="21" style="482" customWidth="1"/>
    <col min="10497" max="10497" width="30.7109375" style="482" customWidth="1"/>
    <col min="10498" max="10498" width="3.7109375" style="482" customWidth="1"/>
    <col min="10499" max="10499" width="6.7109375" style="482" customWidth="1"/>
    <col min="10500" max="10748" width="11.42578125" style="482"/>
    <col min="10749" max="10749" width="30.7109375" style="482" customWidth="1"/>
    <col min="10750" max="10750" width="8.7109375" style="482" customWidth="1"/>
    <col min="10751" max="10751" width="19" style="482" customWidth="1"/>
    <col min="10752" max="10752" width="21" style="482" customWidth="1"/>
    <col min="10753" max="10753" width="30.7109375" style="482" customWidth="1"/>
    <col min="10754" max="10754" width="3.7109375" style="482" customWidth="1"/>
    <col min="10755" max="10755" width="6.7109375" style="482" customWidth="1"/>
    <col min="10756" max="11004" width="11.42578125" style="482"/>
    <col min="11005" max="11005" width="30.7109375" style="482" customWidth="1"/>
    <col min="11006" max="11006" width="8.7109375" style="482" customWidth="1"/>
    <col min="11007" max="11007" width="19" style="482" customWidth="1"/>
    <col min="11008" max="11008" width="21" style="482" customWidth="1"/>
    <col min="11009" max="11009" width="30.7109375" style="482" customWidth="1"/>
    <col min="11010" max="11010" width="3.7109375" style="482" customWidth="1"/>
    <col min="11011" max="11011" width="6.7109375" style="482" customWidth="1"/>
    <col min="11012" max="11260" width="11.42578125" style="482"/>
    <col min="11261" max="11261" width="30.7109375" style="482" customWidth="1"/>
    <col min="11262" max="11262" width="8.7109375" style="482" customWidth="1"/>
    <col min="11263" max="11263" width="19" style="482" customWidth="1"/>
    <col min="11264" max="11264" width="21" style="482" customWidth="1"/>
    <col min="11265" max="11265" width="30.7109375" style="482" customWidth="1"/>
    <col min="11266" max="11266" width="3.7109375" style="482" customWidth="1"/>
    <col min="11267" max="11267" width="6.7109375" style="482" customWidth="1"/>
    <col min="11268" max="11516" width="11.42578125" style="482"/>
    <col min="11517" max="11517" width="30.7109375" style="482" customWidth="1"/>
    <col min="11518" max="11518" width="8.7109375" style="482" customWidth="1"/>
    <col min="11519" max="11519" width="19" style="482" customWidth="1"/>
    <col min="11520" max="11520" width="21" style="482" customWidth="1"/>
    <col min="11521" max="11521" width="30.7109375" style="482" customWidth="1"/>
    <col min="11522" max="11522" width="3.7109375" style="482" customWidth="1"/>
    <col min="11523" max="11523" width="6.7109375" style="482" customWidth="1"/>
    <col min="11524" max="11772" width="11.42578125" style="482"/>
    <col min="11773" max="11773" width="30.7109375" style="482" customWidth="1"/>
    <col min="11774" max="11774" width="8.7109375" style="482" customWidth="1"/>
    <col min="11775" max="11775" width="19" style="482" customWidth="1"/>
    <col min="11776" max="11776" width="21" style="482" customWidth="1"/>
    <col min="11777" max="11777" width="30.7109375" style="482" customWidth="1"/>
    <col min="11778" max="11778" width="3.7109375" style="482" customWidth="1"/>
    <col min="11779" max="11779" width="6.7109375" style="482" customWidth="1"/>
    <col min="11780" max="12028" width="11.42578125" style="482"/>
    <col min="12029" max="12029" width="30.7109375" style="482" customWidth="1"/>
    <col min="12030" max="12030" width="8.7109375" style="482" customWidth="1"/>
    <col min="12031" max="12031" width="19" style="482" customWidth="1"/>
    <col min="12032" max="12032" width="21" style="482" customWidth="1"/>
    <col min="12033" max="12033" width="30.7109375" style="482" customWidth="1"/>
    <col min="12034" max="12034" width="3.7109375" style="482" customWidth="1"/>
    <col min="12035" max="12035" width="6.7109375" style="482" customWidth="1"/>
    <col min="12036" max="12284" width="11.42578125" style="482"/>
    <col min="12285" max="12285" width="30.7109375" style="482" customWidth="1"/>
    <col min="12286" max="12286" width="8.7109375" style="482" customWidth="1"/>
    <col min="12287" max="12287" width="19" style="482" customWidth="1"/>
    <col min="12288" max="12288" width="21" style="482" customWidth="1"/>
    <col min="12289" max="12289" width="30.7109375" style="482" customWidth="1"/>
    <col min="12290" max="12290" width="3.7109375" style="482" customWidth="1"/>
    <col min="12291" max="12291" width="6.7109375" style="482" customWidth="1"/>
    <col min="12292" max="12540" width="11.42578125" style="482"/>
    <col min="12541" max="12541" width="30.7109375" style="482" customWidth="1"/>
    <col min="12542" max="12542" width="8.7109375" style="482" customWidth="1"/>
    <col min="12543" max="12543" width="19" style="482" customWidth="1"/>
    <col min="12544" max="12544" width="21" style="482" customWidth="1"/>
    <col min="12545" max="12545" width="30.7109375" style="482" customWidth="1"/>
    <col min="12546" max="12546" width="3.7109375" style="482" customWidth="1"/>
    <col min="12547" max="12547" width="6.7109375" style="482" customWidth="1"/>
    <col min="12548" max="12796" width="11.42578125" style="482"/>
    <col min="12797" max="12797" width="30.7109375" style="482" customWidth="1"/>
    <col min="12798" max="12798" width="8.7109375" style="482" customWidth="1"/>
    <col min="12799" max="12799" width="19" style="482" customWidth="1"/>
    <col min="12800" max="12800" width="21" style="482" customWidth="1"/>
    <col min="12801" max="12801" width="30.7109375" style="482" customWidth="1"/>
    <col min="12802" max="12802" width="3.7109375" style="482" customWidth="1"/>
    <col min="12803" max="12803" width="6.7109375" style="482" customWidth="1"/>
    <col min="12804" max="13052" width="11.42578125" style="482"/>
    <col min="13053" max="13053" width="30.7109375" style="482" customWidth="1"/>
    <col min="13054" max="13054" width="8.7109375" style="482" customWidth="1"/>
    <col min="13055" max="13055" width="19" style="482" customWidth="1"/>
    <col min="13056" max="13056" width="21" style="482" customWidth="1"/>
    <col min="13057" max="13057" width="30.7109375" style="482" customWidth="1"/>
    <col min="13058" max="13058" width="3.7109375" style="482" customWidth="1"/>
    <col min="13059" max="13059" width="6.7109375" style="482" customWidth="1"/>
    <col min="13060" max="13308" width="11.42578125" style="482"/>
    <col min="13309" max="13309" width="30.7109375" style="482" customWidth="1"/>
    <col min="13310" max="13310" width="8.7109375" style="482" customWidth="1"/>
    <col min="13311" max="13311" width="19" style="482" customWidth="1"/>
    <col min="13312" max="13312" width="21" style="482" customWidth="1"/>
    <col min="13313" max="13313" width="30.7109375" style="482" customWidth="1"/>
    <col min="13314" max="13314" width="3.7109375" style="482" customWidth="1"/>
    <col min="13315" max="13315" width="6.7109375" style="482" customWidth="1"/>
    <col min="13316" max="13564" width="11.42578125" style="482"/>
    <col min="13565" max="13565" width="30.7109375" style="482" customWidth="1"/>
    <col min="13566" max="13566" width="8.7109375" style="482" customWidth="1"/>
    <col min="13567" max="13567" width="19" style="482" customWidth="1"/>
    <col min="13568" max="13568" width="21" style="482" customWidth="1"/>
    <col min="13569" max="13569" width="30.7109375" style="482" customWidth="1"/>
    <col min="13570" max="13570" width="3.7109375" style="482" customWidth="1"/>
    <col min="13571" max="13571" width="6.7109375" style="482" customWidth="1"/>
    <col min="13572" max="13820" width="11.42578125" style="482"/>
    <col min="13821" max="13821" width="30.7109375" style="482" customWidth="1"/>
    <col min="13822" max="13822" width="8.7109375" style="482" customWidth="1"/>
    <col min="13823" max="13823" width="19" style="482" customWidth="1"/>
    <col min="13824" max="13824" width="21" style="482" customWidth="1"/>
    <col min="13825" max="13825" width="30.7109375" style="482" customWidth="1"/>
    <col min="13826" max="13826" width="3.7109375" style="482" customWidth="1"/>
    <col min="13827" max="13827" width="6.7109375" style="482" customWidth="1"/>
    <col min="13828" max="14076" width="11.42578125" style="482"/>
    <col min="14077" max="14077" width="30.7109375" style="482" customWidth="1"/>
    <col min="14078" max="14078" width="8.7109375" style="482" customWidth="1"/>
    <col min="14079" max="14079" width="19" style="482" customWidth="1"/>
    <col min="14080" max="14080" width="21" style="482" customWidth="1"/>
    <col min="14081" max="14081" width="30.7109375" style="482" customWidth="1"/>
    <col min="14082" max="14082" width="3.7109375" style="482" customWidth="1"/>
    <col min="14083" max="14083" width="6.7109375" style="482" customWidth="1"/>
    <col min="14084" max="14332" width="11.42578125" style="482"/>
    <col min="14333" max="14333" width="30.7109375" style="482" customWidth="1"/>
    <col min="14334" max="14334" width="8.7109375" style="482" customWidth="1"/>
    <col min="14335" max="14335" width="19" style="482" customWidth="1"/>
    <col min="14336" max="14336" width="21" style="482" customWidth="1"/>
    <col min="14337" max="14337" width="30.7109375" style="482" customWidth="1"/>
    <col min="14338" max="14338" width="3.7109375" style="482" customWidth="1"/>
    <col min="14339" max="14339" width="6.7109375" style="482" customWidth="1"/>
    <col min="14340" max="14588" width="11.42578125" style="482"/>
    <col min="14589" max="14589" width="30.7109375" style="482" customWidth="1"/>
    <col min="14590" max="14590" width="8.7109375" style="482" customWidth="1"/>
    <col min="14591" max="14591" width="19" style="482" customWidth="1"/>
    <col min="14592" max="14592" width="21" style="482" customWidth="1"/>
    <col min="14593" max="14593" width="30.7109375" style="482" customWidth="1"/>
    <col min="14594" max="14594" width="3.7109375" style="482" customWidth="1"/>
    <col min="14595" max="14595" width="6.7109375" style="482" customWidth="1"/>
    <col min="14596" max="14844" width="11.42578125" style="482"/>
    <col min="14845" max="14845" width="30.7109375" style="482" customWidth="1"/>
    <col min="14846" max="14846" width="8.7109375" style="482" customWidth="1"/>
    <col min="14847" max="14847" width="19" style="482" customWidth="1"/>
    <col min="14848" max="14848" width="21" style="482" customWidth="1"/>
    <col min="14849" max="14849" width="30.7109375" style="482" customWidth="1"/>
    <col min="14850" max="14850" width="3.7109375" style="482" customWidth="1"/>
    <col min="14851" max="14851" width="6.7109375" style="482" customWidth="1"/>
    <col min="14852" max="15100" width="11.42578125" style="482"/>
    <col min="15101" max="15101" width="30.7109375" style="482" customWidth="1"/>
    <col min="15102" max="15102" width="8.7109375" style="482" customWidth="1"/>
    <col min="15103" max="15103" width="19" style="482" customWidth="1"/>
    <col min="15104" max="15104" width="21" style="482" customWidth="1"/>
    <col min="15105" max="15105" width="30.7109375" style="482" customWidth="1"/>
    <col min="15106" max="15106" width="3.7109375" style="482" customWidth="1"/>
    <col min="15107" max="15107" width="6.7109375" style="482" customWidth="1"/>
    <col min="15108" max="15356" width="11.42578125" style="482"/>
    <col min="15357" max="15357" width="30.7109375" style="482" customWidth="1"/>
    <col min="15358" max="15358" width="8.7109375" style="482" customWidth="1"/>
    <col min="15359" max="15359" width="19" style="482" customWidth="1"/>
    <col min="15360" max="15360" width="21" style="482" customWidth="1"/>
    <col min="15361" max="15361" width="30.7109375" style="482" customWidth="1"/>
    <col min="15362" max="15362" width="3.7109375" style="482" customWidth="1"/>
    <col min="15363" max="15363" width="6.7109375" style="482" customWidth="1"/>
    <col min="15364" max="15612" width="11.42578125" style="482"/>
    <col min="15613" max="15613" width="30.7109375" style="482" customWidth="1"/>
    <col min="15614" max="15614" width="8.7109375" style="482" customWidth="1"/>
    <col min="15615" max="15615" width="19" style="482" customWidth="1"/>
    <col min="15616" max="15616" width="21" style="482" customWidth="1"/>
    <col min="15617" max="15617" width="30.7109375" style="482" customWidth="1"/>
    <col min="15618" max="15618" width="3.7109375" style="482" customWidth="1"/>
    <col min="15619" max="15619" width="6.7109375" style="482" customWidth="1"/>
    <col min="15620" max="15868" width="11.42578125" style="482"/>
    <col min="15869" max="15869" width="30.7109375" style="482" customWidth="1"/>
    <col min="15870" max="15870" width="8.7109375" style="482" customWidth="1"/>
    <col min="15871" max="15871" width="19" style="482" customWidth="1"/>
    <col min="15872" max="15872" width="21" style="482" customWidth="1"/>
    <col min="15873" max="15873" width="30.7109375" style="482" customWidth="1"/>
    <col min="15874" max="15874" width="3.7109375" style="482" customWidth="1"/>
    <col min="15875" max="15875" width="6.7109375" style="482" customWidth="1"/>
    <col min="15876" max="16124" width="11.42578125" style="482"/>
    <col min="16125" max="16125" width="30.7109375" style="482" customWidth="1"/>
    <col min="16126" max="16126" width="8.7109375" style="482" customWidth="1"/>
    <col min="16127" max="16127" width="19" style="482" customWidth="1"/>
    <col min="16128" max="16128" width="21" style="482" customWidth="1"/>
    <col min="16129" max="16129" width="30.7109375" style="482" customWidth="1"/>
    <col min="16130" max="16130" width="3.7109375" style="482" customWidth="1"/>
    <col min="16131" max="16131" width="6.7109375" style="482" customWidth="1"/>
    <col min="16132" max="16384" width="11.42578125" style="482"/>
  </cols>
  <sheetData>
    <row r="1" spans="1:7" ht="24.75" customHeight="1">
      <c r="A1" s="1" t="s">
        <v>0</v>
      </c>
      <c r="B1" s="279"/>
      <c r="C1" s="279"/>
      <c r="D1" s="279"/>
      <c r="E1" s="366" t="s">
        <v>1</v>
      </c>
    </row>
    <row r="2" spans="1:7" ht="18.95" customHeight="1">
      <c r="A2" s="279"/>
      <c r="B2" s="279"/>
      <c r="C2" s="279" t="s">
        <v>208</v>
      </c>
      <c r="D2" s="279" t="s">
        <v>208</v>
      </c>
      <c r="E2" s="279"/>
    </row>
    <row r="3" spans="1:7" ht="18.95" customHeight="1">
      <c r="A3" s="483" t="s">
        <v>487</v>
      </c>
      <c r="B3" s="484"/>
      <c r="C3" s="485"/>
      <c r="E3" s="487" t="s">
        <v>488</v>
      </c>
    </row>
    <row r="4" spans="1:7" ht="18.95" customHeight="1">
      <c r="A4" s="331" t="s">
        <v>919</v>
      </c>
      <c r="B4" s="279"/>
      <c r="C4" s="279"/>
      <c r="D4" s="279"/>
      <c r="E4" s="452" t="s">
        <v>489</v>
      </c>
    </row>
    <row r="5" spans="1:7" s="279" customFormat="1" ht="14.1" customHeight="1"/>
    <row r="6" spans="1:7" s="279" customFormat="1" ht="14.1" customHeight="1">
      <c r="A6" s="888" t="s">
        <v>867</v>
      </c>
      <c r="B6" s="290" t="s">
        <v>490</v>
      </c>
      <c r="C6" s="290" t="s">
        <v>839</v>
      </c>
      <c r="D6" s="290" t="s">
        <v>202</v>
      </c>
      <c r="E6" s="912" t="s">
        <v>868</v>
      </c>
    </row>
    <row r="7" spans="1:7" ht="13.5" customHeight="1">
      <c r="A7" s="353"/>
      <c r="B7" s="488" t="s">
        <v>491</v>
      </c>
      <c r="C7" s="488" t="s">
        <v>492</v>
      </c>
      <c r="D7" s="488" t="s">
        <v>285</v>
      </c>
      <c r="E7" s="280"/>
    </row>
    <row r="8" spans="1:7" ht="8.1" customHeight="1">
      <c r="A8" s="489"/>
      <c r="B8" s="488"/>
      <c r="C8" s="488"/>
      <c r="D8" s="488"/>
    </row>
    <row r="9" spans="1:7" ht="14.1" customHeight="1">
      <c r="A9" s="179" t="s">
        <v>18</v>
      </c>
      <c r="B9" s="476">
        <f>B10+B11+B12+B13+B14+B15+B16+B17</f>
        <v>522</v>
      </c>
      <c r="C9" s="476">
        <f>C10+C11+C12+C13+C14+C15+C16+C17</f>
        <v>989</v>
      </c>
      <c r="D9" s="476">
        <f>D10+D11+D12+D13+D14+D15+D16+D17</f>
        <v>1511</v>
      </c>
      <c r="E9" s="291" t="s">
        <v>19</v>
      </c>
      <c r="F9" s="491"/>
      <c r="G9" s="491"/>
    </row>
    <row r="10" spans="1:7" ht="14.1" customHeight="1">
      <c r="A10" s="192" t="s">
        <v>20</v>
      </c>
      <c r="B10" s="889">
        <v>44</v>
      </c>
      <c r="C10" s="889">
        <v>68</v>
      </c>
      <c r="D10" s="889">
        <f t="shared" ref="D10:D17" si="0">SUM(B10:C10)</f>
        <v>112</v>
      </c>
      <c r="E10" s="293" t="s">
        <v>21</v>
      </c>
      <c r="F10" s="491"/>
      <c r="G10" s="491"/>
    </row>
    <row r="11" spans="1:7" ht="14.1" customHeight="1">
      <c r="A11" s="192" t="s">
        <v>22</v>
      </c>
      <c r="B11" s="889">
        <v>33</v>
      </c>
      <c r="C11" s="889">
        <v>39</v>
      </c>
      <c r="D11" s="889">
        <f t="shared" si="0"/>
        <v>72</v>
      </c>
      <c r="E11" s="293" t="s">
        <v>23</v>
      </c>
      <c r="F11" s="491"/>
      <c r="G11" s="491"/>
    </row>
    <row r="12" spans="1:7" ht="14.1" customHeight="1">
      <c r="A12" s="295" t="s">
        <v>24</v>
      </c>
      <c r="B12" s="889">
        <v>5</v>
      </c>
      <c r="C12" s="889">
        <v>4</v>
      </c>
      <c r="D12" s="889">
        <f t="shared" si="0"/>
        <v>9</v>
      </c>
      <c r="E12" s="293" t="s">
        <v>25</v>
      </c>
      <c r="F12" s="491"/>
      <c r="G12" s="491"/>
    </row>
    <row r="13" spans="1:7" ht="14.1" customHeight="1">
      <c r="A13" s="462" t="s">
        <v>26</v>
      </c>
      <c r="B13" s="889">
        <v>62</v>
      </c>
      <c r="C13" s="889">
        <v>56</v>
      </c>
      <c r="D13" s="889">
        <f t="shared" si="0"/>
        <v>118</v>
      </c>
      <c r="E13" s="293" t="s">
        <v>27</v>
      </c>
      <c r="F13" s="491"/>
      <c r="G13" s="491"/>
    </row>
    <row r="14" spans="1:7" ht="14.1" customHeight="1">
      <c r="A14" s="462" t="s">
        <v>346</v>
      </c>
      <c r="B14" s="889">
        <v>40</v>
      </c>
      <c r="C14" s="889">
        <v>17</v>
      </c>
      <c r="D14" s="889">
        <f t="shared" si="0"/>
        <v>57</v>
      </c>
      <c r="E14" s="293" t="s">
        <v>35</v>
      </c>
      <c r="F14" s="491"/>
      <c r="G14" s="491"/>
    </row>
    <row r="15" spans="1:7" s="484" customFormat="1" ht="14.1" customHeight="1">
      <c r="A15" s="462" t="s">
        <v>28</v>
      </c>
      <c r="B15" s="889">
        <v>21</v>
      </c>
      <c r="C15" s="889">
        <v>25</v>
      </c>
      <c r="D15" s="889">
        <f t="shared" si="0"/>
        <v>46</v>
      </c>
      <c r="E15" s="293" t="s">
        <v>29</v>
      </c>
      <c r="F15" s="447"/>
      <c r="G15" s="447"/>
    </row>
    <row r="16" spans="1:7" ht="14.1" customHeight="1">
      <c r="A16" s="462" t="s">
        <v>347</v>
      </c>
      <c r="B16" s="889">
        <v>252</v>
      </c>
      <c r="C16" s="889">
        <v>727</v>
      </c>
      <c r="D16" s="889">
        <f t="shared" si="0"/>
        <v>979</v>
      </c>
      <c r="E16" s="293" t="s">
        <v>31</v>
      </c>
      <c r="F16" s="491"/>
      <c r="G16" s="491"/>
    </row>
    <row r="17" spans="1:7" ht="14.1" customHeight="1">
      <c r="A17" s="462" t="s">
        <v>348</v>
      </c>
      <c r="B17" s="889">
        <v>65</v>
      </c>
      <c r="C17" s="889">
        <v>53</v>
      </c>
      <c r="D17" s="889">
        <f t="shared" si="0"/>
        <v>118</v>
      </c>
      <c r="E17" s="293" t="s">
        <v>33</v>
      </c>
      <c r="F17" s="491"/>
      <c r="G17" s="491"/>
    </row>
    <row r="18" spans="1:7" ht="14.1" customHeight="1">
      <c r="A18" s="185" t="s">
        <v>36</v>
      </c>
      <c r="B18" s="476">
        <f>B19+B20+B21+B22+B23+B24+B25+B26</f>
        <v>284</v>
      </c>
      <c r="C18" s="476">
        <f>C19+C20+C21+C22+C23+C24+C25+C26</f>
        <v>1149</v>
      </c>
      <c r="D18" s="476">
        <f>D19+D20+D21+D22+D23+D24+D25+D26</f>
        <v>1433</v>
      </c>
      <c r="E18" s="296" t="s">
        <v>37</v>
      </c>
      <c r="F18" s="491"/>
      <c r="G18" s="491"/>
    </row>
    <row r="19" spans="1:7" ht="14.1" customHeight="1">
      <c r="A19" s="192" t="s">
        <v>38</v>
      </c>
      <c r="B19" s="889">
        <v>45</v>
      </c>
      <c r="C19" s="889">
        <v>28</v>
      </c>
      <c r="D19" s="889">
        <f t="shared" ref="D19:D26" si="1">SUM(B19:C19)</f>
        <v>73</v>
      </c>
      <c r="E19" s="297" t="s">
        <v>39</v>
      </c>
      <c r="F19" s="491"/>
      <c r="G19" s="491"/>
    </row>
    <row r="20" spans="1:7" ht="14.1" customHeight="1">
      <c r="A20" s="192" t="s">
        <v>40</v>
      </c>
      <c r="B20" s="889">
        <v>33</v>
      </c>
      <c r="C20" s="889">
        <v>30</v>
      </c>
      <c r="D20" s="889">
        <f t="shared" si="1"/>
        <v>63</v>
      </c>
      <c r="E20" s="297" t="s">
        <v>41</v>
      </c>
      <c r="F20" s="491"/>
      <c r="G20" s="491"/>
    </row>
    <row r="21" spans="1:7" ht="14.1" customHeight="1">
      <c r="A21" s="192" t="s">
        <v>42</v>
      </c>
      <c r="B21" s="889">
        <v>16</v>
      </c>
      <c r="C21" s="889">
        <v>19</v>
      </c>
      <c r="D21" s="889">
        <f t="shared" si="1"/>
        <v>35</v>
      </c>
      <c r="E21" s="297" t="s">
        <v>43</v>
      </c>
      <c r="F21" s="491"/>
      <c r="G21" s="491"/>
    </row>
    <row r="22" spans="1:7" ht="14.1" customHeight="1">
      <c r="A22" s="192" t="s">
        <v>44</v>
      </c>
      <c r="B22" s="889">
        <v>21</v>
      </c>
      <c r="C22" s="889">
        <v>22</v>
      </c>
      <c r="D22" s="889">
        <f t="shared" si="1"/>
        <v>43</v>
      </c>
      <c r="E22" s="293" t="s">
        <v>45</v>
      </c>
      <c r="F22" s="491"/>
      <c r="G22" s="491"/>
    </row>
    <row r="23" spans="1:7" ht="14.1" customHeight="1">
      <c r="A23" s="192" t="s">
        <v>46</v>
      </c>
      <c r="B23" s="889">
        <v>23</v>
      </c>
      <c r="C23" s="889">
        <v>26</v>
      </c>
      <c r="D23" s="889">
        <f t="shared" si="1"/>
        <v>49</v>
      </c>
      <c r="E23" s="297" t="s">
        <v>47</v>
      </c>
      <c r="F23" s="491"/>
      <c r="G23" s="491"/>
    </row>
    <row r="24" spans="1:7" ht="14.1" customHeight="1">
      <c r="A24" s="192" t="s">
        <v>48</v>
      </c>
      <c r="B24" s="889">
        <v>54</v>
      </c>
      <c r="C24" s="889">
        <v>54</v>
      </c>
      <c r="D24" s="889">
        <f t="shared" si="1"/>
        <v>108</v>
      </c>
      <c r="E24" s="297" t="s">
        <v>49</v>
      </c>
      <c r="F24" s="491"/>
      <c r="G24" s="491"/>
    </row>
    <row r="25" spans="1:7" ht="14.1" customHeight="1">
      <c r="A25" s="192" t="s">
        <v>50</v>
      </c>
      <c r="B25" s="889">
        <v>61</v>
      </c>
      <c r="C25" s="889">
        <v>934</v>
      </c>
      <c r="D25" s="889">
        <f t="shared" si="1"/>
        <v>995</v>
      </c>
      <c r="E25" s="297" t="s">
        <v>51</v>
      </c>
      <c r="F25" s="491"/>
      <c r="G25" s="491"/>
    </row>
    <row r="26" spans="1:7" ht="14.1" customHeight="1">
      <c r="A26" s="192" t="s">
        <v>52</v>
      </c>
      <c r="B26" s="889">
        <v>31</v>
      </c>
      <c r="C26" s="889">
        <v>36</v>
      </c>
      <c r="D26" s="889">
        <f t="shared" si="1"/>
        <v>67</v>
      </c>
      <c r="E26" s="297" t="s">
        <v>53</v>
      </c>
      <c r="F26" s="491"/>
      <c r="G26" s="491"/>
    </row>
    <row r="27" spans="1:7" ht="14.1" customHeight="1">
      <c r="A27" s="179" t="s">
        <v>54</v>
      </c>
      <c r="B27" s="476">
        <f>B28+B29+B30+B31+B32+B33+B34+B35+B36</f>
        <v>388</v>
      </c>
      <c r="C27" s="476">
        <f>C28+C29+C30+C31+C32+C33+C34+C35+C36</f>
        <v>1447</v>
      </c>
      <c r="D27" s="476">
        <f>D28+D29+D30+D31+D32+D33+D34+D35+D36</f>
        <v>1835</v>
      </c>
      <c r="E27" s="291" t="s">
        <v>55</v>
      </c>
      <c r="F27" s="491"/>
      <c r="G27" s="491"/>
    </row>
    <row r="28" spans="1:7" ht="14.1" customHeight="1">
      <c r="A28" s="466" t="s">
        <v>58</v>
      </c>
      <c r="B28" s="889">
        <v>24</v>
      </c>
      <c r="C28" s="889">
        <v>23</v>
      </c>
      <c r="D28" s="889">
        <f t="shared" ref="D28:D36" si="2">SUM(B28:C28)</f>
        <v>47</v>
      </c>
      <c r="E28" s="293" t="s">
        <v>59</v>
      </c>
      <c r="F28" s="491"/>
      <c r="G28" s="491"/>
    </row>
    <row r="29" spans="1:7" ht="14.1" customHeight="1">
      <c r="A29" s="189" t="s">
        <v>60</v>
      </c>
      <c r="B29" s="889">
        <v>21</v>
      </c>
      <c r="C29" s="889">
        <v>32</v>
      </c>
      <c r="D29" s="889">
        <f t="shared" si="2"/>
        <v>53</v>
      </c>
      <c r="E29" s="293" t="s">
        <v>61</v>
      </c>
      <c r="F29" s="491"/>
      <c r="G29" s="491"/>
    </row>
    <row r="30" spans="1:7" ht="14.1" customHeight="1">
      <c r="A30" s="467" t="s">
        <v>62</v>
      </c>
      <c r="B30" s="889">
        <v>112</v>
      </c>
      <c r="C30" s="889">
        <v>1064</v>
      </c>
      <c r="D30" s="889">
        <f t="shared" si="2"/>
        <v>1176</v>
      </c>
      <c r="E30" s="293" t="s">
        <v>63</v>
      </c>
      <c r="F30" s="491"/>
      <c r="G30" s="491"/>
    </row>
    <row r="31" spans="1:7" ht="14.1" customHeight="1">
      <c r="A31" s="192" t="s">
        <v>64</v>
      </c>
      <c r="B31" s="889">
        <v>33</v>
      </c>
      <c r="C31" s="889">
        <v>20</v>
      </c>
      <c r="D31" s="889">
        <f t="shared" si="2"/>
        <v>53</v>
      </c>
      <c r="E31" s="293" t="s">
        <v>797</v>
      </c>
      <c r="F31" s="491"/>
      <c r="G31" s="491"/>
    </row>
    <row r="32" spans="1:7" ht="14.1" customHeight="1">
      <c r="A32" s="189" t="s">
        <v>56</v>
      </c>
      <c r="B32" s="889">
        <v>62</v>
      </c>
      <c r="C32" s="889">
        <v>199</v>
      </c>
      <c r="D32" s="889">
        <f t="shared" si="2"/>
        <v>261</v>
      </c>
      <c r="E32" s="293" t="s">
        <v>57</v>
      </c>
      <c r="F32" s="491"/>
      <c r="G32" s="491"/>
    </row>
    <row r="33" spans="1:7" ht="14.1" customHeight="1">
      <c r="A33" s="468" t="s">
        <v>71</v>
      </c>
      <c r="B33" s="889">
        <v>15</v>
      </c>
      <c r="C33" s="889">
        <v>10</v>
      </c>
      <c r="D33" s="889">
        <f t="shared" si="2"/>
        <v>25</v>
      </c>
      <c r="E33" s="293" t="s">
        <v>72</v>
      </c>
      <c r="F33" s="491"/>
      <c r="G33" s="491"/>
    </row>
    <row r="34" spans="1:7" ht="14.1" customHeight="1">
      <c r="A34" s="192" t="s">
        <v>65</v>
      </c>
      <c r="B34" s="889">
        <v>30</v>
      </c>
      <c r="C34" s="889">
        <v>35</v>
      </c>
      <c r="D34" s="889">
        <f t="shared" si="2"/>
        <v>65</v>
      </c>
      <c r="E34" s="293" t="s">
        <v>66</v>
      </c>
      <c r="F34" s="491"/>
      <c r="G34" s="491"/>
    </row>
    <row r="35" spans="1:7" ht="14.1" customHeight="1">
      <c r="A35" s="192" t="s">
        <v>67</v>
      </c>
      <c r="B35" s="889">
        <v>45</v>
      </c>
      <c r="C35" s="889">
        <v>28</v>
      </c>
      <c r="D35" s="889">
        <f t="shared" si="2"/>
        <v>73</v>
      </c>
      <c r="E35" s="293" t="s">
        <v>68</v>
      </c>
      <c r="F35" s="491"/>
      <c r="G35" s="491"/>
    </row>
    <row r="36" spans="1:7" ht="14.1" customHeight="1">
      <c r="A36" s="192" t="s">
        <v>69</v>
      </c>
      <c r="B36" s="889">
        <v>46</v>
      </c>
      <c r="C36" s="889">
        <v>36</v>
      </c>
      <c r="D36" s="889">
        <f t="shared" si="2"/>
        <v>82</v>
      </c>
      <c r="E36" s="293" t="s">
        <v>70</v>
      </c>
      <c r="F36" s="491"/>
      <c r="G36" s="491"/>
    </row>
    <row r="37" spans="1:7" ht="14.1" customHeight="1">
      <c r="A37" s="190" t="s">
        <v>73</v>
      </c>
      <c r="B37" s="476">
        <f>B38+B39+B40+B41+B42+B43+B44</f>
        <v>552</v>
      </c>
      <c r="C37" s="476">
        <f>C38+C39+C40+C41+C42+C43+C44</f>
        <v>2352</v>
      </c>
      <c r="D37" s="476">
        <f>D38+D39+D40+D41+D42+D43+D44</f>
        <v>2904</v>
      </c>
      <c r="E37" s="291" t="s">
        <v>74</v>
      </c>
      <c r="F37" s="491"/>
      <c r="G37" s="491"/>
    </row>
    <row r="38" spans="1:7" ht="14.1" customHeight="1">
      <c r="A38" s="466" t="s">
        <v>75</v>
      </c>
      <c r="B38" s="889">
        <v>119</v>
      </c>
      <c r="C38" s="889">
        <v>116</v>
      </c>
      <c r="D38" s="889">
        <f t="shared" ref="D38:D44" si="3">SUM(B38:C38)</f>
        <v>235</v>
      </c>
      <c r="E38" s="297" t="s">
        <v>76</v>
      </c>
      <c r="F38" s="491"/>
      <c r="G38" s="491"/>
    </row>
    <row r="39" spans="1:7" ht="14.1" customHeight="1">
      <c r="A39" s="466" t="s">
        <v>77</v>
      </c>
      <c r="B39" s="889">
        <v>64</v>
      </c>
      <c r="C39" s="889">
        <v>44</v>
      </c>
      <c r="D39" s="889">
        <f t="shared" si="3"/>
        <v>108</v>
      </c>
      <c r="E39" s="293" t="s">
        <v>78</v>
      </c>
      <c r="F39" s="491"/>
      <c r="G39" s="491"/>
    </row>
    <row r="40" spans="1:7" ht="14.1" customHeight="1">
      <c r="A40" s="466" t="s">
        <v>79</v>
      </c>
      <c r="B40" s="889">
        <v>183</v>
      </c>
      <c r="C40" s="889">
        <v>1738</v>
      </c>
      <c r="D40" s="889">
        <f t="shared" si="3"/>
        <v>1921</v>
      </c>
      <c r="E40" s="293" t="s">
        <v>80</v>
      </c>
      <c r="F40" s="491"/>
      <c r="G40" s="491"/>
    </row>
    <row r="41" spans="1:7" ht="14.1" customHeight="1">
      <c r="A41" s="466" t="s">
        <v>81</v>
      </c>
      <c r="B41" s="889">
        <v>35</v>
      </c>
      <c r="C41" s="889">
        <v>267</v>
      </c>
      <c r="D41" s="889">
        <f t="shared" si="3"/>
        <v>302</v>
      </c>
      <c r="E41" s="293" t="s">
        <v>82</v>
      </c>
      <c r="F41" s="491"/>
      <c r="G41" s="491"/>
    </row>
    <row r="42" spans="1:7" ht="14.1" customHeight="1">
      <c r="A42" s="466" t="s">
        <v>83</v>
      </c>
      <c r="B42" s="889">
        <v>40</v>
      </c>
      <c r="C42" s="889">
        <v>37</v>
      </c>
      <c r="D42" s="889">
        <f t="shared" si="3"/>
        <v>77</v>
      </c>
      <c r="E42" s="297" t="s">
        <v>84</v>
      </c>
      <c r="F42" s="491"/>
      <c r="G42" s="491"/>
    </row>
    <row r="43" spans="1:7" ht="14.1" customHeight="1">
      <c r="A43" s="466" t="s">
        <v>85</v>
      </c>
      <c r="B43" s="889">
        <v>30</v>
      </c>
      <c r="C43" s="889">
        <v>11</v>
      </c>
      <c r="D43" s="889">
        <f t="shared" si="3"/>
        <v>41</v>
      </c>
      <c r="E43" s="297" t="s">
        <v>86</v>
      </c>
      <c r="F43" s="491"/>
      <c r="G43" s="491"/>
    </row>
    <row r="44" spans="1:7" ht="14.1" customHeight="1">
      <c r="A44" s="466" t="s">
        <v>87</v>
      </c>
      <c r="B44" s="889">
        <v>81</v>
      </c>
      <c r="C44" s="889">
        <v>139</v>
      </c>
      <c r="D44" s="889">
        <f t="shared" si="3"/>
        <v>220</v>
      </c>
      <c r="E44" s="293" t="s">
        <v>88</v>
      </c>
      <c r="F44" s="491"/>
      <c r="G44" s="491"/>
    </row>
    <row r="45" spans="1:7" ht="14.1" customHeight="1">
      <c r="A45" s="191" t="s">
        <v>89</v>
      </c>
      <c r="B45" s="476">
        <f>B46+B47+B48+B49+B50</f>
        <v>201</v>
      </c>
      <c r="C45" s="476">
        <f>C46+C47+C48+C49+C50</f>
        <v>248</v>
      </c>
      <c r="D45" s="476">
        <f>D46+D47+D48+D49+D50</f>
        <v>449</v>
      </c>
      <c r="E45" s="291" t="s">
        <v>90</v>
      </c>
      <c r="F45" s="491"/>
      <c r="G45" s="491"/>
    </row>
    <row r="46" spans="1:7" ht="14.1" customHeight="1">
      <c r="A46" s="192" t="s">
        <v>91</v>
      </c>
      <c r="B46" s="889">
        <v>39</v>
      </c>
      <c r="C46" s="889">
        <v>31</v>
      </c>
      <c r="D46" s="889">
        <f>SUM(B46:C46)</f>
        <v>70</v>
      </c>
      <c r="E46" s="293" t="s">
        <v>92</v>
      </c>
      <c r="F46" s="491"/>
      <c r="G46" s="491"/>
    </row>
    <row r="47" spans="1:7" ht="14.1" customHeight="1">
      <c r="A47" s="466" t="s">
        <v>93</v>
      </c>
      <c r="B47" s="889">
        <v>42</v>
      </c>
      <c r="C47" s="889">
        <v>104</v>
      </c>
      <c r="D47" s="889">
        <f>SUM(B47:C47)</f>
        <v>146</v>
      </c>
      <c r="E47" s="293" t="s">
        <v>94</v>
      </c>
      <c r="F47" s="491"/>
      <c r="G47" s="491"/>
    </row>
    <row r="48" spans="1:7" ht="14.1" customHeight="1">
      <c r="A48" s="466" t="s">
        <v>95</v>
      </c>
      <c r="B48" s="889">
        <v>34</v>
      </c>
      <c r="C48" s="889">
        <v>36</v>
      </c>
      <c r="D48" s="889">
        <f>SUM(B48:C48)</f>
        <v>70</v>
      </c>
      <c r="E48" s="293" t="s">
        <v>96</v>
      </c>
      <c r="F48" s="491"/>
      <c r="G48" s="491"/>
    </row>
    <row r="49" spans="1:7" ht="14.1" customHeight="1">
      <c r="A49" s="466" t="s">
        <v>97</v>
      </c>
      <c r="B49" s="889">
        <v>23</v>
      </c>
      <c r="C49" s="889">
        <v>39</v>
      </c>
      <c r="D49" s="889">
        <f>SUM(B49:C49)</f>
        <v>62</v>
      </c>
      <c r="E49" s="293" t="s">
        <v>98</v>
      </c>
      <c r="F49" s="491"/>
      <c r="G49" s="491"/>
    </row>
    <row r="50" spans="1:7" ht="14.1" customHeight="1">
      <c r="A50" s="466" t="s">
        <v>99</v>
      </c>
      <c r="B50" s="889">
        <v>63</v>
      </c>
      <c r="C50" s="889">
        <v>38</v>
      </c>
      <c r="D50" s="889">
        <f>SUM(B50:C50)</f>
        <v>101</v>
      </c>
      <c r="E50" s="297" t="s">
        <v>100</v>
      </c>
      <c r="F50" s="491"/>
      <c r="G50" s="491"/>
    </row>
    <row r="51" spans="1:7" ht="14.1" customHeight="1">
      <c r="A51" s="301"/>
      <c r="D51" s="493"/>
      <c r="E51" s="294"/>
      <c r="F51" s="491"/>
      <c r="G51" s="491"/>
    </row>
    <row r="52" spans="1:7" ht="14.1" customHeight="1">
      <c r="A52" s="301"/>
      <c r="B52" s="494"/>
      <c r="C52" s="493"/>
      <c r="D52" s="493"/>
      <c r="E52" s="294"/>
      <c r="F52" s="447"/>
      <c r="G52" s="447"/>
    </row>
    <row r="53" spans="1:7" ht="14.1" customHeight="1">
      <c r="A53" s="301"/>
      <c r="B53" s="494"/>
      <c r="C53" s="493"/>
      <c r="D53" s="493"/>
      <c r="E53" s="294"/>
      <c r="F53" s="491"/>
      <c r="G53" s="491"/>
    </row>
    <row r="54" spans="1:7" ht="14.1" customHeight="1">
      <c r="A54" s="301"/>
      <c r="B54" s="494"/>
      <c r="C54" s="493"/>
      <c r="D54" s="493"/>
      <c r="E54" s="294"/>
      <c r="F54" s="491"/>
      <c r="G54" s="491"/>
    </row>
    <row r="55" spans="1:7" ht="14.1" customHeight="1">
      <c r="A55" s="301"/>
      <c r="B55" s="494"/>
      <c r="C55" s="493"/>
      <c r="D55" s="493"/>
      <c r="E55" s="294"/>
      <c r="F55" s="491"/>
      <c r="G55" s="491"/>
    </row>
    <row r="56" spans="1:7">
      <c r="B56" s="494"/>
      <c r="C56" s="495"/>
      <c r="D56" s="495"/>
    </row>
    <row r="57" spans="1:7" ht="12.75" customHeight="1">
      <c r="B57" s="495"/>
      <c r="C57" s="495"/>
      <c r="D57" s="495"/>
      <c r="E57" s="491"/>
      <c r="F57" s="491"/>
      <c r="G57" s="491"/>
    </row>
    <row r="58" spans="1:7" ht="12.75" customHeight="1">
      <c r="B58" s="495"/>
      <c r="C58" s="495"/>
      <c r="D58" s="495"/>
      <c r="E58" s="491"/>
      <c r="F58" s="491"/>
      <c r="G58" s="491"/>
    </row>
    <row r="59" spans="1:7">
      <c r="B59" s="495"/>
      <c r="C59" s="495"/>
      <c r="D59" s="495"/>
      <c r="E59" s="491"/>
      <c r="F59" s="491"/>
      <c r="G59" s="491"/>
    </row>
    <row r="60" spans="1:7">
      <c r="B60" s="495"/>
      <c r="C60" s="495"/>
      <c r="D60" s="495"/>
      <c r="E60" s="491"/>
      <c r="F60" s="491"/>
      <c r="G60" s="491"/>
    </row>
    <row r="61" spans="1:7">
      <c r="B61" s="495"/>
      <c r="C61" s="495"/>
      <c r="D61" s="495"/>
      <c r="E61" s="491"/>
      <c r="F61" s="491"/>
      <c r="G61" s="491"/>
    </row>
    <row r="62" spans="1:7">
      <c r="B62" s="495"/>
      <c r="C62" s="495"/>
      <c r="D62" s="495"/>
      <c r="E62" s="491"/>
      <c r="F62" s="491"/>
      <c r="G62" s="491"/>
    </row>
    <row r="63" spans="1:7">
      <c r="B63" s="495"/>
      <c r="C63" s="495"/>
      <c r="D63" s="495"/>
      <c r="E63" s="491"/>
      <c r="F63" s="491"/>
      <c r="G63" s="491"/>
    </row>
    <row r="64" spans="1:7">
      <c r="B64" s="495"/>
      <c r="C64" s="495"/>
      <c r="D64" s="495"/>
      <c r="E64" s="491"/>
      <c r="F64" s="491"/>
      <c r="G64" s="491"/>
    </row>
    <row r="65" spans="1:7">
      <c r="B65" s="495"/>
      <c r="C65" s="495"/>
      <c r="D65" s="495"/>
      <c r="E65" s="491"/>
      <c r="F65" s="491"/>
      <c r="G65" s="491"/>
    </row>
    <row r="66" spans="1:7" ht="22.5">
      <c r="A66" s="1" t="s">
        <v>0</v>
      </c>
      <c r="B66" s="485" t="s">
        <v>208</v>
      </c>
      <c r="C66" s="485"/>
      <c r="D66" s="485"/>
      <c r="E66" s="366" t="s">
        <v>1</v>
      </c>
      <c r="F66" s="491"/>
      <c r="G66" s="491"/>
    </row>
    <row r="67" spans="1:7" ht="15">
      <c r="A67" s="496"/>
      <c r="B67" s="485" t="s">
        <v>208</v>
      </c>
      <c r="C67" s="485"/>
      <c r="D67" s="485"/>
      <c r="E67" s="279"/>
      <c r="F67" s="491"/>
      <c r="G67" s="491"/>
    </row>
    <row r="68" spans="1:7" ht="20.25">
      <c r="A68" s="483" t="s">
        <v>487</v>
      </c>
      <c r="B68" s="484"/>
      <c r="C68" s="485"/>
      <c r="E68" s="487" t="s">
        <v>488</v>
      </c>
      <c r="F68" s="491"/>
      <c r="G68" s="491"/>
    </row>
    <row r="69" spans="1:7" ht="20.25">
      <c r="A69" s="331" t="s">
        <v>920</v>
      </c>
      <c r="B69" s="279"/>
      <c r="C69" s="279"/>
      <c r="D69" s="279"/>
      <c r="E69" s="452" t="s">
        <v>493</v>
      </c>
      <c r="F69" s="491"/>
      <c r="G69" s="491"/>
    </row>
    <row r="70" spans="1:7">
      <c r="A70" s="279"/>
      <c r="B70" s="279"/>
      <c r="C70" s="279"/>
      <c r="D70" s="279"/>
      <c r="E70" s="279"/>
      <c r="F70" s="491"/>
      <c r="G70" s="491"/>
    </row>
    <row r="71" spans="1:7">
      <c r="A71" s="888" t="s">
        <v>867</v>
      </c>
      <c r="B71" s="290" t="s">
        <v>490</v>
      </c>
      <c r="C71" s="290" t="s">
        <v>839</v>
      </c>
      <c r="D71" s="290" t="s">
        <v>202</v>
      </c>
      <c r="E71" s="912" t="s">
        <v>868</v>
      </c>
      <c r="F71" s="491"/>
      <c r="G71" s="491"/>
    </row>
    <row r="72" spans="1:7">
      <c r="A72" s="353"/>
      <c r="B72" s="488" t="s">
        <v>491</v>
      </c>
      <c r="C72" s="488" t="s">
        <v>492</v>
      </c>
      <c r="D72" s="488" t="s">
        <v>285</v>
      </c>
      <c r="E72" s="280"/>
      <c r="F72" s="491"/>
      <c r="G72" s="491"/>
    </row>
    <row r="73" spans="1:7">
      <c r="A73" s="489"/>
      <c r="B73" s="484"/>
      <c r="C73" s="488"/>
      <c r="D73" s="488"/>
      <c r="F73" s="491"/>
      <c r="G73" s="491"/>
    </row>
    <row r="74" spans="1:7" ht="14.25">
      <c r="A74" s="306" t="s">
        <v>101</v>
      </c>
      <c r="B74" s="476">
        <f>B75+B76+B77+B78+B79+B80+B81+B82+B83+B84+B85+B86+B87+B88+B89+B90</f>
        <v>674</v>
      </c>
      <c r="C74" s="476">
        <f>C75+C76+C77+C78+C79+C80+C81+C82+C83+C84+C85+C86+C87+C88+C89+C90</f>
        <v>2675</v>
      </c>
      <c r="D74" s="476">
        <f>D75+D76+D77+D78+D79+D80+D81+D82+D83+D84+D85+D86+D87+D88+D89+D90</f>
        <v>3349</v>
      </c>
      <c r="E74" s="307" t="s">
        <v>102</v>
      </c>
      <c r="F74" s="491"/>
      <c r="G74" s="491"/>
    </row>
    <row r="75" spans="1:7">
      <c r="A75" s="982" t="s">
        <v>690</v>
      </c>
      <c r="B75" s="708">
        <v>25</v>
      </c>
      <c r="C75" s="708">
        <v>72</v>
      </c>
      <c r="D75" s="708">
        <f t="shared" ref="D75:D90" si="4">SUM(B75:C75)</f>
        <v>97</v>
      </c>
      <c r="E75" s="762" t="s">
        <v>707</v>
      </c>
      <c r="F75" s="491"/>
      <c r="G75" s="491"/>
    </row>
    <row r="76" spans="1:7">
      <c r="A76" s="982" t="s">
        <v>691</v>
      </c>
      <c r="B76" s="708">
        <v>13</v>
      </c>
      <c r="C76" s="708">
        <v>74</v>
      </c>
      <c r="D76" s="708">
        <f t="shared" si="4"/>
        <v>87</v>
      </c>
      <c r="E76" s="762" t="s">
        <v>706</v>
      </c>
      <c r="F76" s="491"/>
      <c r="G76" s="491"/>
    </row>
    <row r="77" spans="1:7" ht="15">
      <c r="A77" s="982" t="s">
        <v>692</v>
      </c>
      <c r="B77" s="708">
        <v>29</v>
      </c>
      <c r="C77" s="708">
        <v>72</v>
      </c>
      <c r="D77" s="708">
        <f t="shared" si="4"/>
        <v>101</v>
      </c>
      <c r="E77" s="763" t="s">
        <v>708</v>
      </c>
      <c r="F77" s="491"/>
      <c r="G77" s="491"/>
    </row>
    <row r="78" spans="1:7">
      <c r="A78" s="982" t="s">
        <v>693</v>
      </c>
      <c r="B78" s="708">
        <v>19</v>
      </c>
      <c r="C78" s="708">
        <v>34</v>
      </c>
      <c r="D78" s="708">
        <f t="shared" si="4"/>
        <v>53</v>
      </c>
      <c r="E78" s="762" t="s">
        <v>709</v>
      </c>
      <c r="F78" s="491"/>
      <c r="G78" s="491"/>
    </row>
    <row r="79" spans="1:7">
      <c r="A79" s="982" t="s">
        <v>694</v>
      </c>
      <c r="B79" s="708">
        <v>31</v>
      </c>
      <c r="C79" s="708">
        <v>46</v>
      </c>
      <c r="D79" s="708">
        <f t="shared" si="4"/>
        <v>77</v>
      </c>
      <c r="E79" s="762" t="s">
        <v>710</v>
      </c>
      <c r="F79" s="491"/>
      <c r="G79" s="491"/>
    </row>
    <row r="80" spans="1:7">
      <c r="A80" s="982" t="s">
        <v>695</v>
      </c>
      <c r="B80" s="708">
        <v>51</v>
      </c>
      <c r="C80" s="708">
        <v>26</v>
      </c>
      <c r="D80" s="708">
        <f t="shared" si="4"/>
        <v>77</v>
      </c>
      <c r="E80" s="762" t="s">
        <v>711</v>
      </c>
      <c r="F80" s="491"/>
      <c r="G80" s="491"/>
    </row>
    <row r="81" spans="1:7">
      <c r="A81" s="982" t="s">
        <v>696</v>
      </c>
      <c r="B81" s="708">
        <v>62</v>
      </c>
      <c r="C81" s="708">
        <v>1961</v>
      </c>
      <c r="D81" s="708">
        <f t="shared" si="4"/>
        <v>2023</v>
      </c>
      <c r="E81" s="762" t="s">
        <v>712</v>
      </c>
      <c r="F81" s="491"/>
      <c r="G81" s="491"/>
    </row>
    <row r="82" spans="1:7" ht="15">
      <c r="A82" s="982" t="s">
        <v>697</v>
      </c>
      <c r="B82" s="410">
        <v>76</v>
      </c>
      <c r="C82" s="410">
        <v>67</v>
      </c>
      <c r="D82" s="410">
        <f t="shared" si="4"/>
        <v>143</v>
      </c>
      <c r="E82" s="762" t="s">
        <v>713</v>
      </c>
      <c r="F82" s="491"/>
      <c r="G82" s="491"/>
    </row>
    <row r="83" spans="1:7" ht="15">
      <c r="A83" s="982" t="s">
        <v>698</v>
      </c>
      <c r="B83" s="410">
        <v>44</v>
      </c>
      <c r="C83" s="410">
        <v>36</v>
      </c>
      <c r="D83" s="410">
        <f t="shared" si="4"/>
        <v>80</v>
      </c>
      <c r="E83" s="762" t="s">
        <v>714</v>
      </c>
      <c r="F83" s="491"/>
      <c r="G83" s="491"/>
    </row>
    <row r="84" spans="1:7" ht="15">
      <c r="A84" s="982" t="s">
        <v>699</v>
      </c>
      <c r="B84" s="410">
        <v>22</v>
      </c>
      <c r="C84" s="410">
        <v>25</v>
      </c>
      <c r="D84" s="410">
        <f t="shared" si="4"/>
        <v>47</v>
      </c>
      <c r="E84" s="762" t="s">
        <v>124</v>
      </c>
      <c r="F84" s="491"/>
      <c r="G84" s="491"/>
    </row>
    <row r="85" spans="1:7" ht="15">
      <c r="A85" s="982" t="s">
        <v>700</v>
      </c>
      <c r="B85" s="410">
        <v>48</v>
      </c>
      <c r="C85" s="410">
        <v>35</v>
      </c>
      <c r="D85" s="674">
        <f t="shared" si="4"/>
        <v>83</v>
      </c>
      <c r="E85" s="762" t="s">
        <v>126</v>
      </c>
      <c r="F85" s="491"/>
      <c r="G85" s="491"/>
    </row>
    <row r="86" spans="1:7" ht="15">
      <c r="A86" s="982" t="s">
        <v>701</v>
      </c>
      <c r="B86" s="410">
        <v>35</v>
      </c>
      <c r="C86" s="410">
        <v>43</v>
      </c>
      <c r="D86" s="674">
        <f t="shared" si="4"/>
        <v>78</v>
      </c>
      <c r="E86" s="764" t="s">
        <v>689</v>
      </c>
      <c r="F86" s="491"/>
      <c r="G86" s="491"/>
    </row>
    <row r="87" spans="1:7" ht="15">
      <c r="A87" s="982" t="s">
        <v>702</v>
      </c>
      <c r="B87" s="410">
        <v>47</v>
      </c>
      <c r="C87" s="410">
        <v>55</v>
      </c>
      <c r="D87" s="674">
        <f t="shared" si="4"/>
        <v>102</v>
      </c>
      <c r="E87" s="764" t="s">
        <v>128</v>
      </c>
      <c r="F87" s="491"/>
      <c r="G87" s="491"/>
    </row>
    <row r="88" spans="1:7" ht="15">
      <c r="A88" s="982" t="s">
        <v>703</v>
      </c>
      <c r="B88" s="410">
        <v>72</v>
      </c>
      <c r="C88" s="410">
        <v>82</v>
      </c>
      <c r="D88" s="674">
        <f t="shared" si="4"/>
        <v>154</v>
      </c>
      <c r="E88" s="762" t="s">
        <v>130</v>
      </c>
      <c r="F88" s="491"/>
      <c r="G88" s="491"/>
    </row>
    <row r="89" spans="1:7" ht="15">
      <c r="A89" s="982" t="s">
        <v>704</v>
      </c>
      <c r="B89" s="410">
        <v>36</v>
      </c>
      <c r="C89" s="410">
        <v>17</v>
      </c>
      <c r="D89" s="674">
        <f t="shared" si="4"/>
        <v>53</v>
      </c>
      <c r="E89" s="762" t="s">
        <v>132</v>
      </c>
      <c r="F89" s="491"/>
      <c r="G89" s="491"/>
    </row>
    <row r="90" spans="1:7" ht="15">
      <c r="A90" s="982" t="s">
        <v>705</v>
      </c>
      <c r="B90" s="410">
        <v>64</v>
      </c>
      <c r="C90" s="410">
        <v>30</v>
      </c>
      <c r="D90" s="674">
        <f t="shared" si="4"/>
        <v>94</v>
      </c>
      <c r="E90" s="764" t="s">
        <v>117</v>
      </c>
      <c r="F90" s="491"/>
      <c r="G90" s="491"/>
    </row>
    <row r="91" spans="1:7" ht="14.25">
      <c r="A91" s="310" t="s">
        <v>133</v>
      </c>
      <c r="B91" s="476">
        <f>B92+B93+B94+B95+B96+B97+B98+B99</f>
        <v>375</v>
      </c>
      <c r="C91" s="476">
        <f>C92+C93+C94+C95+C96+C97+C98+C99</f>
        <v>1605</v>
      </c>
      <c r="D91" s="476">
        <f>D92+D93+D94+D95+D96+D97+D98+D99</f>
        <v>1980</v>
      </c>
      <c r="E91" s="311" t="s">
        <v>134</v>
      </c>
      <c r="F91" s="491"/>
      <c r="G91" s="491"/>
    </row>
    <row r="92" spans="1:7" ht="15">
      <c r="A92" s="308" t="s">
        <v>135</v>
      </c>
      <c r="B92" s="410">
        <v>46</v>
      </c>
      <c r="C92" s="410">
        <v>40</v>
      </c>
      <c r="D92" s="674">
        <f t="shared" ref="D92:D99" si="5">SUM(B92:C92)</f>
        <v>86</v>
      </c>
      <c r="E92" s="309" t="s">
        <v>136</v>
      </c>
      <c r="F92" s="491"/>
      <c r="G92" s="491"/>
    </row>
    <row r="93" spans="1:7" ht="15">
      <c r="A93" s="308" t="s">
        <v>137</v>
      </c>
      <c r="B93" s="410">
        <v>21</v>
      </c>
      <c r="C93" s="410">
        <v>29</v>
      </c>
      <c r="D93" s="674">
        <f t="shared" si="5"/>
        <v>50</v>
      </c>
      <c r="E93" s="309" t="s">
        <v>138</v>
      </c>
      <c r="F93" s="491"/>
      <c r="G93" s="491"/>
    </row>
    <row r="94" spans="1:7" ht="15">
      <c r="A94" s="308" t="s">
        <v>139</v>
      </c>
      <c r="B94" s="410">
        <v>48</v>
      </c>
      <c r="C94" s="410">
        <v>42</v>
      </c>
      <c r="D94" s="674">
        <f t="shared" si="5"/>
        <v>90</v>
      </c>
      <c r="E94" s="309" t="s">
        <v>140</v>
      </c>
      <c r="F94" s="491"/>
      <c r="G94" s="491"/>
    </row>
    <row r="95" spans="1:7" ht="15">
      <c r="A95" s="308" t="s">
        <v>141</v>
      </c>
      <c r="B95" s="410">
        <v>22</v>
      </c>
      <c r="C95" s="410">
        <v>52</v>
      </c>
      <c r="D95" s="674">
        <f t="shared" si="5"/>
        <v>74</v>
      </c>
      <c r="E95" s="309" t="s">
        <v>142</v>
      </c>
      <c r="F95" s="491"/>
      <c r="G95" s="491"/>
    </row>
    <row r="96" spans="1:7" ht="15">
      <c r="A96" s="308" t="s">
        <v>143</v>
      </c>
      <c r="B96" s="410">
        <v>134</v>
      </c>
      <c r="C96" s="410">
        <v>1347</v>
      </c>
      <c r="D96" s="674">
        <f t="shared" si="5"/>
        <v>1481</v>
      </c>
      <c r="E96" s="309" t="s">
        <v>144</v>
      </c>
      <c r="F96" s="491"/>
      <c r="G96" s="491"/>
    </row>
    <row r="97" spans="1:7" ht="15">
      <c r="A97" s="308" t="s">
        <v>145</v>
      </c>
      <c r="B97" s="410">
        <v>30</v>
      </c>
      <c r="C97" s="410">
        <v>23</v>
      </c>
      <c r="D97" s="674">
        <f t="shared" si="5"/>
        <v>53</v>
      </c>
      <c r="E97" s="309" t="s">
        <v>146</v>
      </c>
      <c r="F97" s="491"/>
      <c r="G97" s="491"/>
    </row>
    <row r="98" spans="1:7" ht="15">
      <c r="A98" s="308" t="s">
        <v>147</v>
      </c>
      <c r="B98" s="410">
        <v>56</v>
      </c>
      <c r="C98" s="410">
        <v>49</v>
      </c>
      <c r="D98" s="674">
        <f t="shared" si="5"/>
        <v>105</v>
      </c>
      <c r="E98" s="309" t="s">
        <v>817</v>
      </c>
      <c r="F98" s="491"/>
      <c r="G98" s="491"/>
    </row>
    <row r="99" spans="1:7" ht="15">
      <c r="A99" s="308" t="s">
        <v>148</v>
      </c>
      <c r="B99" s="410">
        <v>18</v>
      </c>
      <c r="C99" s="410">
        <v>23</v>
      </c>
      <c r="D99" s="674">
        <f t="shared" si="5"/>
        <v>41</v>
      </c>
      <c r="E99" s="309" t="s">
        <v>149</v>
      </c>
      <c r="F99" s="491"/>
      <c r="G99" s="491"/>
    </row>
    <row r="100" spans="1:7" ht="14.25">
      <c r="A100" s="312" t="s">
        <v>150</v>
      </c>
      <c r="B100" s="477">
        <f>B101+B102+B103+B104+B105</f>
        <v>89</v>
      </c>
      <c r="C100" s="477">
        <f>C101+C102+C103+C104+C105</f>
        <v>177</v>
      </c>
      <c r="D100" s="477">
        <f>D101+D102+D103+D104+D105</f>
        <v>266</v>
      </c>
      <c r="E100" s="313" t="s">
        <v>151</v>
      </c>
      <c r="F100" s="491"/>
      <c r="G100" s="491"/>
    </row>
    <row r="101" spans="1:7" ht="15">
      <c r="A101" s="308" t="s">
        <v>152</v>
      </c>
      <c r="B101" s="410">
        <v>34</v>
      </c>
      <c r="C101" s="410">
        <v>52</v>
      </c>
      <c r="D101" s="674">
        <f>SUM(B101:C101)</f>
        <v>86</v>
      </c>
      <c r="E101" s="309" t="s">
        <v>153</v>
      </c>
      <c r="F101" s="491"/>
      <c r="G101" s="491"/>
    </row>
    <row r="102" spans="1:7" ht="15">
      <c r="A102" s="308" t="s">
        <v>154</v>
      </c>
      <c r="B102" s="410">
        <v>18</v>
      </c>
      <c r="C102" s="410">
        <v>20</v>
      </c>
      <c r="D102" s="674">
        <f>SUM(B102:C102)</f>
        <v>38</v>
      </c>
      <c r="E102" s="309" t="s">
        <v>155</v>
      </c>
    </row>
    <row r="103" spans="1:7" ht="15">
      <c r="A103" s="308" t="s">
        <v>156</v>
      </c>
      <c r="B103" s="410">
        <v>18</v>
      </c>
      <c r="C103" s="410">
        <v>40</v>
      </c>
      <c r="D103" s="674">
        <f>SUM(B103:C103)</f>
        <v>58</v>
      </c>
      <c r="E103" s="309" t="s">
        <v>157</v>
      </c>
    </row>
    <row r="104" spans="1:7" ht="15">
      <c r="A104" s="308" t="s">
        <v>158</v>
      </c>
      <c r="B104" s="410">
        <v>8</v>
      </c>
      <c r="C104" s="410">
        <v>16</v>
      </c>
      <c r="D104" s="674">
        <f>SUM(B104:C104)</f>
        <v>24</v>
      </c>
      <c r="E104" s="309" t="s">
        <v>159</v>
      </c>
    </row>
    <row r="105" spans="1:7" ht="15">
      <c r="A105" s="308" t="s">
        <v>160</v>
      </c>
      <c r="B105" s="410">
        <v>11</v>
      </c>
      <c r="C105" s="410">
        <v>49</v>
      </c>
      <c r="D105" s="674">
        <f>SUM(B105:C105)</f>
        <v>60</v>
      </c>
      <c r="E105" s="309" t="s">
        <v>161</v>
      </c>
    </row>
    <row r="106" spans="1:7" ht="14.25">
      <c r="A106" s="310" t="s">
        <v>162</v>
      </c>
      <c r="B106" s="477">
        <f>B107+B108+B109+B110+B111+B112</f>
        <v>202</v>
      </c>
      <c r="C106" s="477">
        <f>C107+C108+C109+C110+C111+C112</f>
        <v>350</v>
      </c>
      <c r="D106" s="477">
        <f>D107+D108+D109+D110+D111+D112</f>
        <v>552</v>
      </c>
      <c r="E106" s="314" t="s">
        <v>163</v>
      </c>
    </row>
    <row r="107" spans="1:7" ht="15">
      <c r="A107" s="308" t="s">
        <v>164</v>
      </c>
      <c r="B107" s="410">
        <v>68</v>
      </c>
      <c r="C107" s="410">
        <v>195</v>
      </c>
      <c r="D107" s="674">
        <f t="shared" ref="D107:D112" si="6">SUM(B107:C107)</f>
        <v>263</v>
      </c>
      <c r="E107" s="309" t="s">
        <v>165</v>
      </c>
    </row>
    <row r="108" spans="1:7" ht="15">
      <c r="A108" s="308" t="s">
        <v>166</v>
      </c>
      <c r="B108" s="410">
        <v>23</v>
      </c>
      <c r="C108" s="410">
        <v>21</v>
      </c>
      <c r="D108" s="674">
        <f t="shared" si="6"/>
        <v>44</v>
      </c>
      <c r="E108" s="309" t="s">
        <v>167</v>
      </c>
    </row>
    <row r="109" spans="1:7" ht="15">
      <c r="A109" s="308" t="s">
        <v>168</v>
      </c>
      <c r="B109" s="410">
        <v>29</v>
      </c>
      <c r="C109" s="410">
        <v>35</v>
      </c>
      <c r="D109" s="674">
        <f t="shared" si="6"/>
        <v>64</v>
      </c>
      <c r="E109" s="309" t="s">
        <v>169</v>
      </c>
    </row>
    <row r="110" spans="1:7" ht="15">
      <c r="A110" s="308" t="s">
        <v>170</v>
      </c>
      <c r="B110" s="410">
        <v>56</v>
      </c>
      <c r="C110" s="410">
        <v>43</v>
      </c>
      <c r="D110" s="674">
        <f t="shared" si="6"/>
        <v>99</v>
      </c>
      <c r="E110" s="309" t="s">
        <v>171</v>
      </c>
    </row>
    <row r="111" spans="1:7" ht="15">
      <c r="A111" s="308" t="s">
        <v>172</v>
      </c>
      <c r="B111" s="410">
        <v>4</v>
      </c>
      <c r="C111" s="410">
        <v>26</v>
      </c>
      <c r="D111" s="674">
        <f t="shared" si="6"/>
        <v>30</v>
      </c>
      <c r="E111" s="309" t="s">
        <v>173</v>
      </c>
    </row>
    <row r="112" spans="1:7" ht="15">
      <c r="A112" s="308" t="s">
        <v>174</v>
      </c>
      <c r="B112" s="410">
        <v>22</v>
      </c>
      <c r="C112" s="410">
        <v>30</v>
      </c>
      <c r="D112" s="674">
        <f t="shared" si="6"/>
        <v>52</v>
      </c>
      <c r="E112" s="309" t="s">
        <v>175</v>
      </c>
    </row>
    <row r="113" spans="1:5" ht="14.25">
      <c r="A113" s="315" t="s">
        <v>176</v>
      </c>
      <c r="B113" s="476">
        <f>SUM(B114:B117)</f>
        <v>38</v>
      </c>
      <c r="C113" s="476">
        <f>SUM(C114:C117)</f>
        <v>91</v>
      </c>
      <c r="D113" s="476">
        <f>SUM(D114:D117)</f>
        <v>129</v>
      </c>
      <c r="E113" s="311" t="s">
        <v>177</v>
      </c>
    </row>
    <row r="114" spans="1:5" ht="15.75" customHeight="1">
      <c r="A114" s="308" t="s">
        <v>178</v>
      </c>
      <c r="B114" s="992">
        <v>0</v>
      </c>
      <c r="C114" s="1014">
        <v>15</v>
      </c>
      <c r="D114" s="1015">
        <f>SUM(B114:C114)</f>
        <v>15</v>
      </c>
      <c r="E114" s="309" t="s">
        <v>179</v>
      </c>
    </row>
    <row r="115" spans="1:5" ht="15">
      <c r="A115" s="308" t="s">
        <v>180</v>
      </c>
      <c r="B115" s="1014">
        <v>26</v>
      </c>
      <c r="C115" s="1014">
        <v>36</v>
      </c>
      <c r="D115" s="1015">
        <f>SUM(B115:C115)</f>
        <v>62</v>
      </c>
      <c r="E115" s="309" t="s">
        <v>181</v>
      </c>
    </row>
    <row r="116" spans="1:5" ht="15">
      <c r="A116" s="308" t="s">
        <v>182</v>
      </c>
      <c r="B116" s="1014">
        <v>7</v>
      </c>
      <c r="C116" s="1014">
        <v>18</v>
      </c>
      <c r="D116" s="1015">
        <f>SUM(B116:C116)</f>
        <v>25</v>
      </c>
      <c r="E116" s="309" t="s">
        <v>183</v>
      </c>
    </row>
    <row r="117" spans="1:5" ht="15">
      <c r="A117" s="308" t="s">
        <v>184</v>
      </c>
      <c r="B117" s="1014">
        <v>5</v>
      </c>
      <c r="C117" s="1014">
        <v>22</v>
      </c>
      <c r="D117" s="1015">
        <f>SUM(B117:C117)</f>
        <v>27</v>
      </c>
      <c r="E117" s="309" t="s">
        <v>185</v>
      </c>
    </row>
    <row r="118" spans="1:5" ht="14.25">
      <c r="A118" s="306" t="s">
        <v>186</v>
      </c>
      <c r="B118" s="1016">
        <f>SUM(B119:B122)</f>
        <v>53</v>
      </c>
      <c r="C118" s="1016">
        <f>SUM(C119:C122)</f>
        <v>119</v>
      </c>
      <c r="D118" s="1016">
        <f>SUM(D119:D122)</f>
        <v>172</v>
      </c>
      <c r="E118" s="311" t="s">
        <v>187</v>
      </c>
    </row>
    <row r="119" spans="1:5" ht="15">
      <c r="A119" s="308" t="s">
        <v>188</v>
      </c>
      <c r="B119" s="1014">
        <v>8</v>
      </c>
      <c r="C119" s="1014">
        <v>11</v>
      </c>
      <c r="D119" s="1015">
        <f>SUM(B119:C119)</f>
        <v>19</v>
      </c>
      <c r="E119" s="309" t="s">
        <v>189</v>
      </c>
    </row>
    <row r="120" spans="1:5" ht="15">
      <c r="A120" s="308" t="s">
        <v>190</v>
      </c>
      <c r="B120" s="1014">
        <v>10</v>
      </c>
      <c r="C120" s="1014">
        <v>18</v>
      </c>
      <c r="D120" s="1015">
        <f>SUM(B120:C120)</f>
        <v>28</v>
      </c>
      <c r="E120" s="309" t="s">
        <v>191</v>
      </c>
    </row>
    <row r="121" spans="1:5" ht="15">
      <c r="A121" s="308" t="s">
        <v>818</v>
      </c>
      <c r="B121" s="1014">
        <v>30</v>
      </c>
      <c r="C121" s="1014">
        <v>90</v>
      </c>
      <c r="D121" s="1015">
        <f>SUM(B121:C121)</f>
        <v>120</v>
      </c>
      <c r="E121" s="309" t="s">
        <v>192</v>
      </c>
    </row>
    <row r="122" spans="1:5" ht="15">
      <c r="A122" s="308" t="s">
        <v>193</v>
      </c>
      <c r="B122" s="1014">
        <v>5</v>
      </c>
      <c r="C122" s="992">
        <v>0</v>
      </c>
      <c r="D122" s="1015">
        <f>SUM(B122:C122)</f>
        <v>5</v>
      </c>
      <c r="E122" s="309" t="s">
        <v>194</v>
      </c>
    </row>
    <row r="123" spans="1:5" ht="14.25">
      <c r="A123" s="315" t="s">
        <v>195</v>
      </c>
      <c r="B123" s="1016">
        <f>SUM(B124:B125)</f>
        <v>10</v>
      </c>
      <c r="C123" s="1016">
        <f>SUM(C124:C125)</f>
        <v>57</v>
      </c>
      <c r="D123" s="1016">
        <f>SUM(D124:D125)</f>
        <v>67</v>
      </c>
      <c r="E123" s="311" t="s">
        <v>196</v>
      </c>
    </row>
    <row r="124" spans="1:5" ht="15">
      <c r="A124" s="316" t="s">
        <v>197</v>
      </c>
      <c r="B124" s="992">
        <v>0</v>
      </c>
      <c r="C124" s="992">
        <v>0</v>
      </c>
      <c r="D124" s="992">
        <v>0</v>
      </c>
      <c r="E124" s="317" t="s">
        <v>838</v>
      </c>
    </row>
    <row r="125" spans="1:5" ht="15">
      <c r="A125" s="318" t="s">
        <v>199</v>
      </c>
      <c r="B125" s="410">
        <v>10</v>
      </c>
      <c r="C125" s="410">
        <v>57</v>
      </c>
      <c r="D125" s="377">
        <f>SUM(B125:C125)</f>
        <v>67</v>
      </c>
      <c r="E125" s="317" t="s">
        <v>821</v>
      </c>
    </row>
    <row r="126" spans="1:5" ht="14.25">
      <c r="A126" s="319" t="s">
        <v>285</v>
      </c>
      <c r="B126" s="355">
        <f>B123+B118+B113+B106++B100+B91+B74+'6'!B45+'6'!B37+'6'!B27+'6'!B18+'6'!B9</f>
        <v>3388</v>
      </c>
      <c r="C126" s="355">
        <f>C123+C118+C113+C106++C100+C91+C74+'6'!C45+'6'!C37+'6'!C27+'6'!C18+'6'!C9</f>
        <v>11259</v>
      </c>
      <c r="D126" s="355">
        <f>D123+D118+D113+D106++D100+D91+D74+'6'!D45+'6'!D37+'6'!D27+'6'!D18+'6'!D9</f>
        <v>14647</v>
      </c>
      <c r="E126" s="150" t="s">
        <v>202</v>
      </c>
    </row>
    <row r="127" spans="1:5" ht="15">
      <c r="A127" s="320"/>
      <c r="B127" s="498"/>
      <c r="C127" s="498"/>
      <c r="D127" s="498"/>
      <c r="E127" s="294"/>
    </row>
    <row r="128" spans="1:5" ht="15.75">
      <c r="A128" s="499"/>
      <c r="B128" s="500"/>
      <c r="C128" s="500"/>
      <c r="D128" s="500"/>
      <c r="E128" s="501"/>
    </row>
    <row r="129" spans="1:5">
      <c r="A129" s="502" t="s">
        <v>494</v>
      </c>
      <c r="B129" s="503"/>
      <c r="C129" s="503"/>
      <c r="D129" s="503"/>
      <c r="E129" s="328" t="s">
        <v>495</v>
      </c>
    </row>
    <row r="130" spans="1:5">
      <c r="A130" s="502" t="s">
        <v>496</v>
      </c>
      <c r="B130" s="503"/>
      <c r="C130" s="503"/>
      <c r="D130" s="503"/>
      <c r="E130" s="504" t="s">
        <v>497</v>
      </c>
    </row>
    <row r="131" spans="1:5">
      <c r="A131" s="502" t="s">
        <v>498</v>
      </c>
      <c r="B131" s="505"/>
      <c r="C131" s="505"/>
      <c r="D131" s="505"/>
      <c r="E131" s="506" t="s">
        <v>499</v>
      </c>
    </row>
    <row r="132" spans="1:5">
      <c r="A132" s="362" t="s">
        <v>715</v>
      </c>
      <c r="B132" s="447"/>
      <c r="C132" s="447"/>
      <c r="D132" s="447"/>
      <c r="E132" s="707" t="s">
        <v>819</v>
      </c>
    </row>
    <row r="133" spans="1:5" ht="14.25">
      <c r="A133" s="507"/>
      <c r="B133" s="507"/>
      <c r="C133" s="507"/>
      <c r="D133" s="507"/>
    </row>
  </sheetData>
  <pageMargins left="0.78740157480314965" right="0.59055118110236227" top="1.1811023622047245" bottom="0.78604166666666664" header="0.51181102362204722" footer="0.51181102362204722"/>
  <pageSetup paperSize="9" scale="77" orientation="portrait" r:id="rId1"/>
  <headerFooter alignWithMargins="0"/>
  <ignoredErrors>
    <ignoredError sqref="D123 D118 D45 D106 D100 D91 D113 D27 D37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7030A0"/>
  </sheetPr>
  <dimension ref="A1:G134"/>
  <sheetViews>
    <sheetView showGridLines="0" view="pageLayout" topLeftCell="A133" zoomScaleNormal="137" workbookViewId="0">
      <selection activeCell="D126" sqref="D126"/>
    </sheetView>
  </sheetViews>
  <sheetFormatPr baseColWidth="10" defaultRowHeight="12.75"/>
  <cols>
    <col min="1" max="1" width="30.7109375" style="482" customWidth="1"/>
    <col min="2" max="2" width="16.42578125" style="486" customWidth="1"/>
    <col min="3" max="3" width="18.28515625" style="742" customWidth="1"/>
    <col min="4" max="4" width="12.7109375" style="486" customWidth="1"/>
    <col min="5" max="5" width="32.85546875" style="482" customWidth="1"/>
    <col min="6" max="6" width="3.7109375" style="482" customWidth="1"/>
    <col min="7" max="7" width="6.7109375" style="482" customWidth="1"/>
    <col min="8" max="248" width="11.42578125" style="482"/>
    <col min="249" max="249" width="30.7109375" style="482" customWidth="1"/>
    <col min="250" max="250" width="8.7109375" style="482" customWidth="1"/>
    <col min="251" max="251" width="19" style="482" customWidth="1"/>
    <col min="252" max="252" width="21" style="482" customWidth="1"/>
    <col min="253" max="253" width="30.7109375" style="482" customWidth="1"/>
    <col min="254" max="254" width="3.7109375" style="482" customWidth="1"/>
    <col min="255" max="255" width="6.7109375" style="482" customWidth="1"/>
    <col min="256" max="504" width="11.42578125" style="482"/>
    <col min="505" max="505" width="30.7109375" style="482" customWidth="1"/>
    <col min="506" max="506" width="8.7109375" style="482" customWidth="1"/>
    <col min="507" max="507" width="19" style="482" customWidth="1"/>
    <col min="508" max="508" width="21" style="482" customWidth="1"/>
    <col min="509" max="509" width="30.7109375" style="482" customWidth="1"/>
    <col min="510" max="510" width="3.7109375" style="482" customWidth="1"/>
    <col min="511" max="511" width="6.7109375" style="482" customWidth="1"/>
    <col min="512" max="760" width="11.42578125" style="482"/>
    <col min="761" max="761" width="30.7109375" style="482" customWidth="1"/>
    <col min="762" max="762" width="8.7109375" style="482" customWidth="1"/>
    <col min="763" max="763" width="19" style="482" customWidth="1"/>
    <col min="764" max="764" width="21" style="482" customWidth="1"/>
    <col min="765" max="765" width="30.7109375" style="482" customWidth="1"/>
    <col min="766" max="766" width="3.7109375" style="482" customWidth="1"/>
    <col min="767" max="767" width="6.7109375" style="482" customWidth="1"/>
    <col min="768" max="1016" width="11.42578125" style="482"/>
    <col min="1017" max="1017" width="30.7109375" style="482" customWidth="1"/>
    <col min="1018" max="1018" width="8.7109375" style="482" customWidth="1"/>
    <col min="1019" max="1019" width="19" style="482" customWidth="1"/>
    <col min="1020" max="1020" width="21" style="482" customWidth="1"/>
    <col min="1021" max="1021" width="30.7109375" style="482" customWidth="1"/>
    <col min="1022" max="1022" width="3.7109375" style="482" customWidth="1"/>
    <col min="1023" max="1023" width="6.7109375" style="482" customWidth="1"/>
    <col min="1024" max="1272" width="11.42578125" style="482"/>
    <col min="1273" max="1273" width="30.7109375" style="482" customWidth="1"/>
    <col min="1274" max="1274" width="8.7109375" style="482" customWidth="1"/>
    <col min="1275" max="1275" width="19" style="482" customWidth="1"/>
    <col min="1276" max="1276" width="21" style="482" customWidth="1"/>
    <col min="1277" max="1277" width="30.7109375" style="482" customWidth="1"/>
    <col min="1278" max="1278" width="3.7109375" style="482" customWidth="1"/>
    <col min="1279" max="1279" width="6.7109375" style="482" customWidth="1"/>
    <col min="1280" max="1528" width="11.42578125" style="482"/>
    <col min="1529" max="1529" width="30.7109375" style="482" customWidth="1"/>
    <col min="1530" max="1530" width="8.7109375" style="482" customWidth="1"/>
    <col min="1531" max="1531" width="19" style="482" customWidth="1"/>
    <col min="1532" max="1532" width="21" style="482" customWidth="1"/>
    <col min="1533" max="1533" width="30.7109375" style="482" customWidth="1"/>
    <col min="1534" max="1534" width="3.7109375" style="482" customWidth="1"/>
    <col min="1535" max="1535" width="6.7109375" style="482" customWidth="1"/>
    <col min="1536" max="1784" width="11.42578125" style="482"/>
    <col min="1785" max="1785" width="30.7109375" style="482" customWidth="1"/>
    <col min="1786" max="1786" width="8.7109375" style="482" customWidth="1"/>
    <col min="1787" max="1787" width="19" style="482" customWidth="1"/>
    <col min="1788" max="1788" width="21" style="482" customWidth="1"/>
    <col min="1789" max="1789" width="30.7109375" style="482" customWidth="1"/>
    <col min="1790" max="1790" width="3.7109375" style="482" customWidth="1"/>
    <col min="1791" max="1791" width="6.7109375" style="482" customWidth="1"/>
    <col min="1792" max="2040" width="11.42578125" style="482"/>
    <col min="2041" max="2041" width="30.7109375" style="482" customWidth="1"/>
    <col min="2042" max="2042" width="8.7109375" style="482" customWidth="1"/>
    <col min="2043" max="2043" width="19" style="482" customWidth="1"/>
    <col min="2044" max="2044" width="21" style="482" customWidth="1"/>
    <col min="2045" max="2045" width="30.7109375" style="482" customWidth="1"/>
    <col min="2046" max="2046" width="3.7109375" style="482" customWidth="1"/>
    <col min="2047" max="2047" width="6.7109375" style="482" customWidth="1"/>
    <col min="2048" max="2296" width="11.42578125" style="482"/>
    <col min="2297" max="2297" width="30.7109375" style="482" customWidth="1"/>
    <col min="2298" max="2298" width="8.7109375" style="482" customWidth="1"/>
    <col min="2299" max="2299" width="19" style="482" customWidth="1"/>
    <col min="2300" max="2300" width="21" style="482" customWidth="1"/>
    <col min="2301" max="2301" width="30.7109375" style="482" customWidth="1"/>
    <col min="2302" max="2302" width="3.7109375" style="482" customWidth="1"/>
    <col min="2303" max="2303" width="6.7109375" style="482" customWidth="1"/>
    <col min="2304" max="2552" width="11.42578125" style="482"/>
    <col min="2553" max="2553" width="30.7109375" style="482" customWidth="1"/>
    <col min="2554" max="2554" width="8.7109375" style="482" customWidth="1"/>
    <col min="2555" max="2555" width="19" style="482" customWidth="1"/>
    <col min="2556" max="2556" width="21" style="482" customWidth="1"/>
    <col min="2557" max="2557" width="30.7109375" style="482" customWidth="1"/>
    <col min="2558" max="2558" width="3.7109375" style="482" customWidth="1"/>
    <col min="2559" max="2559" width="6.7109375" style="482" customWidth="1"/>
    <col min="2560" max="2808" width="11.42578125" style="482"/>
    <col min="2809" max="2809" width="30.7109375" style="482" customWidth="1"/>
    <col min="2810" max="2810" width="8.7109375" style="482" customWidth="1"/>
    <col min="2811" max="2811" width="19" style="482" customWidth="1"/>
    <col min="2812" max="2812" width="21" style="482" customWidth="1"/>
    <col min="2813" max="2813" width="30.7109375" style="482" customWidth="1"/>
    <col min="2814" max="2814" width="3.7109375" style="482" customWidth="1"/>
    <col min="2815" max="2815" width="6.7109375" style="482" customWidth="1"/>
    <col min="2816" max="3064" width="11.42578125" style="482"/>
    <col min="3065" max="3065" width="30.7109375" style="482" customWidth="1"/>
    <col min="3066" max="3066" width="8.7109375" style="482" customWidth="1"/>
    <col min="3067" max="3067" width="19" style="482" customWidth="1"/>
    <col min="3068" max="3068" width="21" style="482" customWidth="1"/>
    <col min="3069" max="3069" width="30.7109375" style="482" customWidth="1"/>
    <col min="3070" max="3070" width="3.7109375" style="482" customWidth="1"/>
    <col min="3071" max="3071" width="6.7109375" style="482" customWidth="1"/>
    <col min="3072" max="3320" width="11.42578125" style="482"/>
    <col min="3321" max="3321" width="30.7109375" style="482" customWidth="1"/>
    <col min="3322" max="3322" width="8.7109375" style="482" customWidth="1"/>
    <col min="3323" max="3323" width="19" style="482" customWidth="1"/>
    <col min="3324" max="3324" width="21" style="482" customWidth="1"/>
    <col min="3325" max="3325" width="30.7109375" style="482" customWidth="1"/>
    <col min="3326" max="3326" width="3.7109375" style="482" customWidth="1"/>
    <col min="3327" max="3327" width="6.7109375" style="482" customWidth="1"/>
    <col min="3328" max="3576" width="11.42578125" style="482"/>
    <col min="3577" max="3577" width="30.7109375" style="482" customWidth="1"/>
    <col min="3578" max="3578" width="8.7109375" style="482" customWidth="1"/>
    <col min="3579" max="3579" width="19" style="482" customWidth="1"/>
    <col min="3580" max="3580" width="21" style="482" customWidth="1"/>
    <col min="3581" max="3581" width="30.7109375" style="482" customWidth="1"/>
    <col min="3582" max="3582" width="3.7109375" style="482" customWidth="1"/>
    <col min="3583" max="3583" width="6.7109375" style="482" customWidth="1"/>
    <col min="3584" max="3832" width="11.42578125" style="482"/>
    <col min="3833" max="3833" width="30.7109375" style="482" customWidth="1"/>
    <col min="3834" max="3834" width="8.7109375" style="482" customWidth="1"/>
    <col min="3835" max="3835" width="19" style="482" customWidth="1"/>
    <col min="3836" max="3836" width="21" style="482" customWidth="1"/>
    <col min="3837" max="3837" width="30.7109375" style="482" customWidth="1"/>
    <col min="3838" max="3838" width="3.7109375" style="482" customWidth="1"/>
    <col min="3839" max="3839" width="6.7109375" style="482" customWidth="1"/>
    <col min="3840" max="4088" width="11.42578125" style="482"/>
    <col min="4089" max="4089" width="30.7109375" style="482" customWidth="1"/>
    <col min="4090" max="4090" width="8.7109375" style="482" customWidth="1"/>
    <col min="4091" max="4091" width="19" style="482" customWidth="1"/>
    <col min="4092" max="4092" width="21" style="482" customWidth="1"/>
    <col min="4093" max="4093" width="30.7109375" style="482" customWidth="1"/>
    <col min="4094" max="4094" width="3.7109375" style="482" customWidth="1"/>
    <col min="4095" max="4095" width="6.7109375" style="482" customWidth="1"/>
    <col min="4096" max="4344" width="11.42578125" style="482"/>
    <col min="4345" max="4345" width="30.7109375" style="482" customWidth="1"/>
    <col min="4346" max="4346" width="8.7109375" style="482" customWidth="1"/>
    <col min="4347" max="4347" width="19" style="482" customWidth="1"/>
    <col min="4348" max="4348" width="21" style="482" customWidth="1"/>
    <col min="4349" max="4349" width="30.7109375" style="482" customWidth="1"/>
    <col min="4350" max="4350" width="3.7109375" style="482" customWidth="1"/>
    <col min="4351" max="4351" width="6.7109375" style="482" customWidth="1"/>
    <col min="4352" max="4600" width="11.42578125" style="482"/>
    <col min="4601" max="4601" width="30.7109375" style="482" customWidth="1"/>
    <col min="4602" max="4602" width="8.7109375" style="482" customWidth="1"/>
    <col min="4603" max="4603" width="19" style="482" customWidth="1"/>
    <col min="4604" max="4604" width="21" style="482" customWidth="1"/>
    <col min="4605" max="4605" width="30.7109375" style="482" customWidth="1"/>
    <col min="4606" max="4606" width="3.7109375" style="482" customWidth="1"/>
    <col min="4607" max="4607" width="6.7109375" style="482" customWidth="1"/>
    <col min="4608" max="4856" width="11.42578125" style="482"/>
    <col min="4857" max="4857" width="30.7109375" style="482" customWidth="1"/>
    <col min="4858" max="4858" width="8.7109375" style="482" customWidth="1"/>
    <col min="4859" max="4859" width="19" style="482" customWidth="1"/>
    <col min="4860" max="4860" width="21" style="482" customWidth="1"/>
    <col min="4861" max="4861" width="30.7109375" style="482" customWidth="1"/>
    <col min="4862" max="4862" width="3.7109375" style="482" customWidth="1"/>
    <col min="4863" max="4863" width="6.7109375" style="482" customWidth="1"/>
    <col min="4864" max="5112" width="11.42578125" style="482"/>
    <col min="5113" max="5113" width="30.7109375" style="482" customWidth="1"/>
    <col min="5114" max="5114" width="8.7109375" style="482" customWidth="1"/>
    <col min="5115" max="5115" width="19" style="482" customWidth="1"/>
    <col min="5116" max="5116" width="21" style="482" customWidth="1"/>
    <col min="5117" max="5117" width="30.7109375" style="482" customWidth="1"/>
    <col min="5118" max="5118" width="3.7109375" style="482" customWidth="1"/>
    <col min="5119" max="5119" width="6.7109375" style="482" customWidth="1"/>
    <col min="5120" max="5368" width="11.42578125" style="482"/>
    <col min="5369" max="5369" width="30.7109375" style="482" customWidth="1"/>
    <col min="5370" max="5370" width="8.7109375" style="482" customWidth="1"/>
    <col min="5371" max="5371" width="19" style="482" customWidth="1"/>
    <col min="5372" max="5372" width="21" style="482" customWidth="1"/>
    <col min="5373" max="5373" width="30.7109375" style="482" customWidth="1"/>
    <col min="5374" max="5374" width="3.7109375" style="482" customWidth="1"/>
    <col min="5375" max="5375" width="6.7109375" style="482" customWidth="1"/>
    <col min="5376" max="5624" width="11.42578125" style="482"/>
    <col min="5625" max="5625" width="30.7109375" style="482" customWidth="1"/>
    <col min="5626" max="5626" width="8.7109375" style="482" customWidth="1"/>
    <col min="5627" max="5627" width="19" style="482" customWidth="1"/>
    <col min="5628" max="5628" width="21" style="482" customWidth="1"/>
    <col min="5629" max="5629" width="30.7109375" style="482" customWidth="1"/>
    <col min="5630" max="5630" width="3.7109375" style="482" customWidth="1"/>
    <col min="5631" max="5631" width="6.7109375" style="482" customWidth="1"/>
    <col min="5632" max="5880" width="11.42578125" style="482"/>
    <col min="5881" max="5881" width="30.7109375" style="482" customWidth="1"/>
    <col min="5882" max="5882" width="8.7109375" style="482" customWidth="1"/>
    <col min="5883" max="5883" width="19" style="482" customWidth="1"/>
    <col min="5884" max="5884" width="21" style="482" customWidth="1"/>
    <col min="5885" max="5885" width="30.7109375" style="482" customWidth="1"/>
    <col min="5886" max="5886" width="3.7109375" style="482" customWidth="1"/>
    <col min="5887" max="5887" width="6.7109375" style="482" customWidth="1"/>
    <col min="5888" max="6136" width="11.42578125" style="482"/>
    <col min="6137" max="6137" width="30.7109375" style="482" customWidth="1"/>
    <col min="6138" max="6138" width="8.7109375" style="482" customWidth="1"/>
    <col min="6139" max="6139" width="19" style="482" customWidth="1"/>
    <col min="6140" max="6140" width="21" style="482" customWidth="1"/>
    <col min="6141" max="6141" width="30.7109375" style="482" customWidth="1"/>
    <col min="6142" max="6142" width="3.7109375" style="482" customWidth="1"/>
    <col min="6143" max="6143" width="6.7109375" style="482" customWidth="1"/>
    <col min="6144" max="6392" width="11.42578125" style="482"/>
    <col min="6393" max="6393" width="30.7109375" style="482" customWidth="1"/>
    <col min="6394" max="6394" width="8.7109375" style="482" customWidth="1"/>
    <col min="6395" max="6395" width="19" style="482" customWidth="1"/>
    <col min="6396" max="6396" width="21" style="482" customWidth="1"/>
    <col min="6397" max="6397" width="30.7109375" style="482" customWidth="1"/>
    <col min="6398" max="6398" width="3.7109375" style="482" customWidth="1"/>
    <col min="6399" max="6399" width="6.7109375" style="482" customWidth="1"/>
    <col min="6400" max="6648" width="11.42578125" style="482"/>
    <col min="6649" max="6649" width="30.7109375" style="482" customWidth="1"/>
    <col min="6650" max="6650" width="8.7109375" style="482" customWidth="1"/>
    <col min="6651" max="6651" width="19" style="482" customWidth="1"/>
    <col min="6652" max="6652" width="21" style="482" customWidth="1"/>
    <col min="6653" max="6653" width="30.7109375" style="482" customWidth="1"/>
    <col min="6654" max="6654" width="3.7109375" style="482" customWidth="1"/>
    <col min="6655" max="6655" width="6.7109375" style="482" customWidth="1"/>
    <col min="6656" max="6904" width="11.42578125" style="482"/>
    <col min="6905" max="6905" width="30.7109375" style="482" customWidth="1"/>
    <col min="6906" max="6906" width="8.7109375" style="482" customWidth="1"/>
    <col min="6907" max="6907" width="19" style="482" customWidth="1"/>
    <col min="6908" max="6908" width="21" style="482" customWidth="1"/>
    <col min="6909" max="6909" width="30.7109375" style="482" customWidth="1"/>
    <col min="6910" max="6910" width="3.7109375" style="482" customWidth="1"/>
    <col min="6911" max="6911" width="6.7109375" style="482" customWidth="1"/>
    <col min="6912" max="7160" width="11.42578125" style="482"/>
    <col min="7161" max="7161" width="30.7109375" style="482" customWidth="1"/>
    <col min="7162" max="7162" width="8.7109375" style="482" customWidth="1"/>
    <col min="7163" max="7163" width="19" style="482" customWidth="1"/>
    <col min="7164" max="7164" width="21" style="482" customWidth="1"/>
    <col min="7165" max="7165" width="30.7109375" style="482" customWidth="1"/>
    <col min="7166" max="7166" width="3.7109375" style="482" customWidth="1"/>
    <col min="7167" max="7167" width="6.7109375" style="482" customWidth="1"/>
    <col min="7168" max="7416" width="11.42578125" style="482"/>
    <col min="7417" max="7417" width="30.7109375" style="482" customWidth="1"/>
    <col min="7418" max="7418" width="8.7109375" style="482" customWidth="1"/>
    <col min="7419" max="7419" width="19" style="482" customWidth="1"/>
    <col min="7420" max="7420" width="21" style="482" customWidth="1"/>
    <col min="7421" max="7421" width="30.7109375" style="482" customWidth="1"/>
    <col min="7422" max="7422" width="3.7109375" style="482" customWidth="1"/>
    <col min="7423" max="7423" width="6.7109375" style="482" customWidth="1"/>
    <col min="7424" max="7672" width="11.42578125" style="482"/>
    <col min="7673" max="7673" width="30.7109375" style="482" customWidth="1"/>
    <col min="7674" max="7674" width="8.7109375" style="482" customWidth="1"/>
    <col min="7675" max="7675" width="19" style="482" customWidth="1"/>
    <col min="7676" max="7676" width="21" style="482" customWidth="1"/>
    <col min="7677" max="7677" width="30.7109375" style="482" customWidth="1"/>
    <col min="7678" max="7678" width="3.7109375" style="482" customWidth="1"/>
    <col min="7679" max="7679" width="6.7109375" style="482" customWidth="1"/>
    <col min="7680" max="7928" width="11.42578125" style="482"/>
    <col min="7929" max="7929" width="30.7109375" style="482" customWidth="1"/>
    <col min="7930" max="7930" width="8.7109375" style="482" customWidth="1"/>
    <col min="7931" max="7931" width="19" style="482" customWidth="1"/>
    <col min="7932" max="7932" width="21" style="482" customWidth="1"/>
    <col min="7933" max="7933" width="30.7109375" style="482" customWidth="1"/>
    <col min="7934" max="7934" width="3.7109375" style="482" customWidth="1"/>
    <col min="7935" max="7935" width="6.7109375" style="482" customWidth="1"/>
    <col min="7936" max="8184" width="11.42578125" style="482"/>
    <col min="8185" max="8185" width="30.7109375" style="482" customWidth="1"/>
    <col min="8186" max="8186" width="8.7109375" style="482" customWidth="1"/>
    <col min="8187" max="8187" width="19" style="482" customWidth="1"/>
    <col min="8188" max="8188" width="21" style="482" customWidth="1"/>
    <col min="8189" max="8189" width="30.7109375" style="482" customWidth="1"/>
    <col min="8190" max="8190" width="3.7109375" style="482" customWidth="1"/>
    <col min="8191" max="8191" width="6.7109375" style="482" customWidth="1"/>
    <col min="8192" max="8440" width="11.42578125" style="482"/>
    <col min="8441" max="8441" width="30.7109375" style="482" customWidth="1"/>
    <col min="8442" max="8442" width="8.7109375" style="482" customWidth="1"/>
    <col min="8443" max="8443" width="19" style="482" customWidth="1"/>
    <col min="8444" max="8444" width="21" style="482" customWidth="1"/>
    <col min="8445" max="8445" width="30.7109375" style="482" customWidth="1"/>
    <col min="8446" max="8446" width="3.7109375" style="482" customWidth="1"/>
    <col min="8447" max="8447" width="6.7109375" style="482" customWidth="1"/>
    <col min="8448" max="8696" width="11.42578125" style="482"/>
    <col min="8697" max="8697" width="30.7109375" style="482" customWidth="1"/>
    <col min="8698" max="8698" width="8.7109375" style="482" customWidth="1"/>
    <col min="8699" max="8699" width="19" style="482" customWidth="1"/>
    <col min="8700" max="8700" width="21" style="482" customWidth="1"/>
    <col min="8701" max="8701" width="30.7109375" style="482" customWidth="1"/>
    <col min="8702" max="8702" width="3.7109375" style="482" customWidth="1"/>
    <col min="8703" max="8703" width="6.7109375" style="482" customWidth="1"/>
    <col min="8704" max="8952" width="11.42578125" style="482"/>
    <col min="8953" max="8953" width="30.7109375" style="482" customWidth="1"/>
    <col min="8954" max="8954" width="8.7109375" style="482" customWidth="1"/>
    <col min="8955" max="8955" width="19" style="482" customWidth="1"/>
    <col min="8956" max="8956" width="21" style="482" customWidth="1"/>
    <col min="8957" max="8957" width="30.7109375" style="482" customWidth="1"/>
    <col min="8958" max="8958" width="3.7109375" style="482" customWidth="1"/>
    <col min="8959" max="8959" width="6.7109375" style="482" customWidth="1"/>
    <col min="8960" max="9208" width="11.42578125" style="482"/>
    <col min="9209" max="9209" width="30.7109375" style="482" customWidth="1"/>
    <col min="9210" max="9210" width="8.7109375" style="482" customWidth="1"/>
    <col min="9211" max="9211" width="19" style="482" customWidth="1"/>
    <col min="9212" max="9212" width="21" style="482" customWidth="1"/>
    <col min="9213" max="9213" width="30.7109375" style="482" customWidth="1"/>
    <col min="9214" max="9214" width="3.7109375" style="482" customWidth="1"/>
    <col min="9215" max="9215" width="6.7109375" style="482" customWidth="1"/>
    <col min="9216" max="9464" width="11.42578125" style="482"/>
    <col min="9465" max="9465" width="30.7109375" style="482" customWidth="1"/>
    <col min="9466" max="9466" width="8.7109375" style="482" customWidth="1"/>
    <col min="9467" max="9467" width="19" style="482" customWidth="1"/>
    <col min="9468" max="9468" width="21" style="482" customWidth="1"/>
    <col min="9469" max="9469" width="30.7109375" style="482" customWidth="1"/>
    <col min="9470" max="9470" width="3.7109375" style="482" customWidth="1"/>
    <col min="9471" max="9471" width="6.7109375" style="482" customWidth="1"/>
    <col min="9472" max="9720" width="11.42578125" style="482"/>
    <col min="9721" max="9721" width="30.7109375" style="482" customWidth="1"/>
    <col min="9722" max="9722" width="8.7109375" style="482" customWidth="1"/>
    <col min="9723" max="9723" width="19" style="482" customWidth="1"/>
    <col min="9724" max="9724" width="21" style="482" customWidth="1"/>
    <col min="9725" max="9725" width="30.7109375" style="482" customWidth="1"/>
    <col min="9726" max="9726" width="3.7109375" style="482" customWidth="1"/>
    <col min="9727" max="9727" width="6.7109375" style="482" customWidth="1"/>
    <col min="9728" max="9976" width="11.42578125" style="482"/>
    <col min="9977" max="9977" width="30.7109375" style="482" customWidth="1"/>
    <col min="9978" max="9978" width="8.7109375" style="482" customWidth="1"/>
    <col min="9979" max="9979" width="19" style="482" customWidth="1"/>
    <col min="9980" max="9980" width="21" style="482" customWidth="1"/>
    <col min="9981" max="9981" width="30.7109375" style="482" customWidth="1"/>
    <col min="9982" max="9982" width="3.7109375" style="482" customWidth="1"/>
    <col min="9983" max="9983" width="6.7109375" style="482" customWidth="1"/>
    <col min="9984" max="10232" width="11.42578125" style="482"/>
    <col min="10233" max="10233" width="30.7109375" style="482" customWidth="1"/>
    <col min="10234" max="10234" width="8.7109375" style="482" customWidth="1"/>
    <col min="10235" max="10235" width="19" style="482" customWidth="1"/>
    <col min="10236" max="10236" width="21" style="482" customWidth="1"/>
    <col min="10237" max="10237" width="30.7109375" style="482" customWidth="1"/>
    <col min="10238" max="10238" width="3.7109375" style="482" customWidth="1"/>
    <col min="10239" max="10239" width="6.7109375" style="482" customWidth="1"/>
    <col min="10240" max="10488" width="11.42578125" style="482"/>
    <col min="10489" max="10489" width="30.7109375" style="482" customWidth="1"/>
    <col min="10490" max="10490" width="8.7109375" style="482" customWidth="1"/>
    <col min="10491" max="10491" width="19" style="482" customWidth="1"/>
    <col min="10492" max="10492" width="21" style="482" customWidth="1"/>
    <col min="10493" max="10493" width="30.7109375" style="482" customWidth="1"/>
    <col min="10494" max="10494" width="3.7109375" style="482" customWidth="1"/>
    <col min="10495" max="10495" width="6.7109375" style="482" customWidth="1"/>
    <col min="10496" max="10744" width="11.42578125" style="482"/>
    <col min="10745" max="10745" width="30.7109375" style="482" customWidth="1"/>
    <col min="10746" max="10746" width="8.7109375" style="482" customWidth="1"/>
    <col min="10747" max="10747" width="19" style="482" customWidth="1"/>
    <col min="10748" max="10748" width="21" style="482" customWidth="1"/>
    <col min="10749" max="10749" width="30.7109375" style="482" customWidth="1"/>
    <col min="10750" max="10750" width="3.7109375" style="482" customWidth="1"/>
    <col min="10751" max="10751" width="6.7109375" style="482" customWidth="1"/>
    <col min="10752" max="11000" width="11.42578125" style="482"/>
    <col min="11001" max="11001" width="30.7109375" style="482" customWidth="1"/>
    <col min="11002" max="11002" width="8.7109375" style="482" customWidth="1"/>
    <col min="11003" max="11003" width="19" style="482" customWidth="1"/>
    <col min="11004" max="11004" width="21" style="482" customWidth="1"/>
    <col min="11005" max="11005" width="30.7109375" style="482" customWidth="1"/>
    <col min="11006" max="11006" width="3.7109375" style="482" customWidth="1"/>
    <col min="11007" max="11007" width="6.7109375" style="482" customWidth="1"/>
    <col min="11008" max="11256" width="11.42578125" style="482"/>
    <col min="11257" max="11257" width="30.7109375" style="482" customWidth="1"/>
    <col min="11258" max="11258" width="8.7109375" style="482" customWidth="1"/>
    <col min="11259" max="11259" width="19" style="482" customWidth="1"/>
    <col min="11260" max="11260" width="21" style="482" customWidth="1"/>
    <col min="11261" max="11261" width="30.7109375" style="482" customWidth="1"/>
    <col min="11262" max="11262" width="3.7109375" style="482" customWidth="1"/>
    <col min="11263" max="11263" width="6.7109375" style="482" customWidth="1"/>
    <col min="11264" max="11512" width="11.42578125" style="482"/>
    <col min="11513" max="11513" width="30.7109375" style="482" customWidth="1"/>
    <col min="11514" max="11514" width="8.7109375" style="482" customWidth="1"/>
    <col min="11515" max="11515" width="19" style="482" customWidth="1"/>
    <col min="11516" max="11516" width="21" style="482" customWidth="1"/>
    <col min="11517" max="11517" width="30.7109375" style="482" customWidth="1"/>
    <col min="11518" max="11518" width="3.7109375" style="482" customWidth="1"/>
    <col min="11519" max="11519" width="6.7109375" style="482" customWidth="1"/>
    <col min="11520" max="11768" width="11.42578125" style="482"/>
    <col min="11769" max="11769" width="30.7109375" style="482" customWidth="1"/>
    <col min="11770" max="11770" width="8.7109375" style="482" customWidth="1"/>
    <col min="11771" max="11771" width="19" style="482" customWidth="1"/>
    <col min="11772" max="11772" width="21" style="482" customWidth="1"/>
    <col min="11773" max="11773" width="30.7109375" style="482" customWidth="1"/>
    <col min="11774" max="11774" width="3.7109375" style="482" customWidth="1"/>
    <col min="11775" max="11775" width="6.7109375" style="482" customWidth="1"/>
    <col min="11776" max="12024" width="11.42578125" style="482"/>
    <col min="12025" max="12025" width="30.7109375" style="482" customWidth="1"/>
    <col min="12026" max="12026" width="8.7109375" style="482" customWidth="1"/>
    <col min="12027" max="12027" width="19" style="482" customWidth="1"/>
    <col min="12028" max="12028" width="21" style="482" customWidth="1"/>
    <col min="12029" max="12029" width="30.7109375" style="482" customWidth="1"/>
    <col min="12030" max="12030" width="3.7109375" style="482" customWidth="1"/>
    <col min="12031" max="12031" width="6.7109375" style="482" customWidth="1"/>
    <col min="12032" max="12280" width="11.42578125" style="482"/>
    <col min="12281" max="12281" width="30.7109375" style="482" customWidth="1"/>
    <col min="12282" max="12282" width="8.7109375" style="482" customWidth="1"/>
    <col min="12283" max="12283" width="19" style="482" customWidth="1"/>
    <col min="12284" max="12284" width="21" style="482" customWidth="1"/>
    <col min="12285" max="12285" width="30.7109375" style="482" customWidth="1"/>
    <col min="12286" max="12286" width="3.7109375" style="482" customWidth="1"/>
    <col min="12287" max="12287" width="6.7109375" style="482" customWidth="1"/>
    <col min="12288" max="12536" width="11.42578125" style="482"/>
    <col min="12537" max="12537" width="30.7109375" style="482" customWidth="1"/>
    <col min="12538" max="12538" width="8.7109375" style="482" customWidth="1"/>
    <col min="12539" max="12539" width="19" style="482" customWidth="1"/>
    <col min="12540" max="12540" width="21" style="482" customWidth="1"/>
    <col min="12541" max="12541" width="30.7109375" style="482" customWidth="1"/>
    <col min="12542" max="12542" width="3.7109375" style="482" customWidth="1"/>
    <col min="12543" max="12543" width="6.7109375" style="482" customWidth="1"/>
    <col min="12544" max="12792" width="11.42578125" style="482"/>
    <col min="12793" max="12793" width="30.7109375" style="482" customWidth="1"/>
    <col min="12794" max="12794" width="8.7109375" style="482" customWidth="1"/>
    <col min="12795" max="12795" width="19" style="482" customWidth="1"/>
    <col min="12796" max="12796" width="21" style="482" customWidth="1"/>
    <col min="12797" max="12797" width="30.7109375" style="482" customWidth="1"/>
    <col min="12798" max="12798" width="3.7109375" style="482" customWidth="1"/>
    <col min="12799" max="12799" width="6.7109375" style="482" customWidth="1"/>
    <col min="12800" max="13048" width="11.42578125" style="482"/>
    <col min="13049" max="13049" width="30.7109375" style="482" customWidth="1"/>
    <col min="13050" max="13050" width="8.7109375" style="482" customWidth="1"/>
    <col min="13051" max="13051" width="19" style="482" customWidth="1"/>
    <col min="13052" max="13052" width="21" style="482" customWidth="1"/>
    <col min="13053" max="13053" width="30.7109375" style="482" customWidth="1"/>
    <col min="13054" max="13054" width="3.7109375" style="482" customWidth="1"/>
    <col min="13055" max="13055" width="6.7109375" style="482" customWidth="1"/>
    <col min="13056" max="13304" width="11.42578125" style="482"/>
    <col min="13305" max="13305" width="30.7109375" style="482" customWidth="1"/>
    <col min="13306" max="13306" width="8.7109375" style="482" customWidth="1"/>
    <col min="13307" max="13307" width="19" style="482" customWidth="1"/>
    <col min="13308" max="13308" width="21" style="482" customWidth="1"/>
    <col min="13309" max="13309" width="30.7109375" style="482" customWidth="1"/>
    <col min="13310" max="13310" width="3.7109375" style="482" customWidth="1"/>
    <col min="13311" max="13311" width="6.7109375" style="482" customWidth="1"/>
    <col min="13312" max="13560" width="11.42578125" style="482"/>
    <col min="13561" max="13561" width="30.7109375" style="482" customWidth="1"/>
    <col min="13562" max="13562" width="8.7109375" style="482" customWidth="1"/>
    <col min="13563" max="13563" width="19" style="482" customWidth="1"/>
    <col min="13564" max="13564" width="21" style="482" customWidth="1"/>
    <col min="13565" max="13565" width="30.7109375" style="482" customWidth="1"/>
    <col min="13566" max="13566" width="3.7109375" style="482" customWidth="1"/>
    <col min="13567" max="13567" width="6.7109375" style="482" customWidth="1"/>
    <col min="13568" max="13816" width="11.42578125" style="482"/>
    <col min="13817" max="13817" width="30.7109375" style="482" customWidth="1"/>
    <col min="13818" max="13818" width="8.7109375" style="482" customWidth="1"/>
    <col min="13819" max="13819" width="19" style="482" customWidth="1"/>
    <col min="13820" max="13820" width="21" style="482" customWidth="1"/>
    <col min="13821" max="13821" width="30.7109375" style="482" customWidth="1"/>
    <col min="13822" max="13822" width="3.7109375" style="482" customWidth="1"/>
    <col min="13823" max="13823" width="6.7109375" style="482" customWidth="1"/>
    <col min="13824" max="14072" width="11.42578125" style="482"/>
    <col min="14073" max="14073" width="30.7109375" style="482" customWidth="1"/>
    <col min="14074" max="14074" width="8.7109375" style="482" customWidth="1"/>
    <col min="14075" max="14075" width="19" style="482" customWidth="1"/>
    <col min="14076" max="14076" width="21" style="482" customWidth="1"/>
    <col min="14077" max="14077" width="30.7109375" style="482" customWidth="1"/>
    <col min="14078" max="14078" width="3.7109375" style="482" customWidth="1"/>
    <col min="14079" max="14079" width="6.7109375" style="482" customWidth="1"/>
    <col min="14080" max="14328" width="11.42578125" style="482"/>
    <col min="14329" max="14329" width="30.7109375" style="482" customWidth="1"/>
    <col min="14330" max="14330" width="8.7109375" style="482" customWidth="1"/>
    <col min="14331" max="14331" width="19" style="482" customWidth="1"/>
    <col min="14332" max="14332" width="21" style="482" customWidth="1"/>
    <col min="14333" max="14333" width="30.7109375" style="482" customWidth="1"/>
    <col min="14334" max="14334" width="3.7109375" style="482" customWidth="1"/>
    <col min="14335" max="14335" width="6.7109375" style="482" customWidth="1"/>
    <col min="14336" max="14584" width="11.42578125" style="482"/>
    <col min="14585" max="14585" width="30.7109375" style="482" customWidth="1"/>
    <col min="14586" max="14586" width="8.7109375" style="482" customWidth="1"/>
    <col min="14587" max="14587" width="19" style="482" customWidth="1"/>
    <col min="14588" max="14588" width="21" style="482" customWidth="1"/>
    <col min="14589" max="14589" width="30.7109375" style="482" customWidth="1"/>
    <col min="14590" max="14590" width="3.7109375" style="482" customWidth="1"/>
    <col min="14591" max="14591" width="6.7109375" style="482" customWidth="1"/>
    <col min="14592" max="14840" width="11.42578125" style="482"/>
    <col min="14841" max="14841" width="30.7109375" style="482" customWidth="1"/>
    <col min="14842" max="14842" width="8.7109375" style="482" customWidth="1"/>
    <col min="14843" max="14843" width="19" style="482" customWidth="1"/>
    <col min="14844" max="14844" width="21" style="482" customWidth="1"/>
    <col min="14845" max="14845" width="30.7109375" style="482" customWidth="1"/>
    <col min="14846" max="14846" width="3.7109375" style="482" customWidth="1"/>
    <col min="14847" max="14847" width="6.7109375" style="482" customWidth="1"/>
    <col min="14848" max="15096" width="11.42578125" style="482"/>
    <col min="15097" max="15097" width="30.7109375" style="482" customWidth="1"/>
    <col min="15098" max="15098" width="8.7109375" style="482" customWidth="1"/>
    <col min="15099" max="15099" width="19" style="482" customWidth="1"/>
    <col min="15100" max="15100" width="21" style="482" customWidth="1"/>
    <col min="15101" max="15101" width="30.7109375" style="482" customWidth="1"/>
    <col min="15102" max="15102" width="3.7109375" style="482" customWidth="1"/>
    <col min="15103" max="15103" width="6.7109375" style="482" customWidth="1"/>
    <col min="15104" max="15352" width="11.42578125" style="482"/>
    <col min="15353" max="15353" width="30.7109375" style="482" customWidth="1"/>
    <col min="15354" max="15354" width="8.7109375" style="482" customWidth="1"/>
    <col min="15355" max="15355" width="19" style="482" customWidth="1"/>
    <col min="15356" max="15356" width="21" style="482" customWidth="1"/>
    <col min="15357" max="15357" width="30.7109375" style="482" customWidth="1"/>
    <col min="15358" max="15358" width="3.7109375" style="482" customWidth="1"/>
    <col min="15359" max="15359" width="6.7109375" style="482" customWidth="1"/>
    <col min="15360" max="15608" width="11.42578125" style="482"/>
    <col min="15609" max="15609" width="30.7109375" style="482" customWidth="1"/>
    <col min="15610" max="15610" width="8.7109375" style="482" customWidth="1"/>
    <col min="15611" max="15611" width="19" style="482" customWidth="1"/>
    <col min="15612" max="15612" width="21" style="482" customWidth="1"/>
    <col min="15613" max="15613" width="30.7109375" style="482" customWidth="1"/>
    <col min="15614" max="15614" width="3.7109375" style="482" customWidth="1"/>
    <col min="15615" max="15615" width="6.7109375" style="482" customWidth="1"/>
    <col min="15616" max="15864" width="11.42578125" style="482"/>
    <col min="15865" max="15865" width="30.7109375" style="482" customWidth="1"/>
    <col min="15866" max="15866" width="8.7109375" style="482" customWidth="1"/>
    <col min="15867" max="15867" width="19" style="482" customWidth="1"/>
    <col min="15868" max="15868" width="21" style="482" customWidth="1"/>
    <col min="15869" max="15869" width="30.7109375" style="482" customWidth="1"/>
    <col min="15870" max="15870" width="3.7109375" style="482" customWidth="1"/>
    <col min="15871" max="15871" width="6.7109375" style="482" customWidth="1"/>
    <col min="15872" max="16120" width="11.42578125" style="482"/>
    <col min="16121" max="16121" width="30.7109375" style="482" customWidth="1"/>
    <col min="16122" max="16122" width="8.7109375" style="482" customWidth="1"/>
    <col min="16123" max="16123" width="19" style="482" customWidth="1"/>
    <col min="16124" max="16124" width="21" style="482" customWidth="1"/>
    <col min="16125" max="16125" width="30.7109375" style="482" customWidth="1"/>
    <col min="16126" max="16126" width="3.7109375" style="482" customWidth="1"/>
    <col min="16127" max="16127" width="6.7109375" style="482" customWidth="1"/>
    <col min="16128" max="16384" width="11.42578125" style="482"/>
  </cols>
  <sheetData>
    <row r="1" spans="1:7" ht="24.75" customHeight="1">
      <c r="A1" s="1" t="s">
        <v>0</v>
      </c>
      <c r="B1" s="279"/>
      <c r="C1" s="736"/>
      <c r="D1" s="279"/>
      <c r="E1" s="366" t="s">
        <v>1</v>
      </c>
    </row>
    <row r="2" spans="1:7" ht="18.95" customHeight="1">
      <c r="A2" s="279"/>
      <c r="B2" s="279"/>
      <c r="C2" s="736" t="s">
        <v>208</v>
      </c>
      <c r="D2" s="279" t="s">
        <v>208</v>
      </c>
      <c r="E2" s="279"/>
    </row>
    <row r="3" spans="1:7" ht="18.95" customHeight="1">
      <c r="A3" s="483" t="s">
        <v>500</v>
      </c>
      <c r="B3" s="484"/>
      <c r="C3" s="737"/>
      <c r="E3" s="487" t="s">
        <v>501</v>
      </c>
    </row>
    <row r="4" spans="1:7" ht="18.95" customHeight="1">
      <c r="A4" s="331" t="s">
        <v>922</v>
      </c>
      <c r="B4" s="279"/>
      <c r="C4" s="736"/>
      <c r="D4" s="279"/>
      <c r="E4" s="452" t="s">
        <v>502</v>
      </c>
    </row>
    <row r="5" spans="1:7" s="279" customFormat="1" ht="14.1" customHeight="1">
      <c r="C5" s="736"/>
    </row>
    <row r="6" spans="1:7" s="279" customFormat="1" ht="14.1" customHeight="1">
      <c r="A6" s="888" t="s">
        <v>867</v>
      </c>
      <c r="B6" s="290" t="s">
        <v>490</v>
      </c>
      <c r="C6" s="738" t="s">
        <v>839</v>
      </c>
      <c r="D6" s="290" t="s">
        <v>202</v>
      </c>
      <c r="E6" s="912" t="s">
        <v>868</v>
      </c>
    </row>
    <row r="7" spans="1:7" ht="13.5" customHeight="1">
      <c r="A7" s="353"/>
      <c r="B7" s="488" t="s">
        <v>491</v>
      </c>
      <c r="C7" s="739" t="s">
        <v>492</v>
      </c>
      <c r="D7" s="488" t="s">
        <v>285</v>
      </c>
      <c r="E7" s="280"/>
    </row>
    <row r="8" spans="1:7" ht="8.1" customHeight="1">
      <c r="A8" s="489"/>
      <c r="B8" s="488"/>
      <c r="C8" s="739"/>
      <c r="D8" s="488"/>
    </row>
    <row r="9" spans="1:7" ht="14.1" customHeight="1">
      <c r="A9" s="179" t="s">
        <v>18</v>
      </c>
      <c r="B9" s="490">
        <f>SUM(B10:B17)</f>
        <v>234</v>
      </c>
      <c r="C9" s="490">
        <f>SUM(C10:C17)</f>
        <v>33</v>
      </c>
      <c r="D9" s="490">
        <f>SUM(D10:D17)</f>
        <v>267</v>
      </c>
      <c r="E9" s="459" t="s">
        <v>19</v>
      </c>
      <c r="F9" s="491"/>
      <c r="G9" s="491"/>
    </row>
    <row r="10" spans="1:7" ht="14.1" customHeight="1">
      <c r="A10" s="192" t="s">
        <v>20</v>
      </c>
      <c r="B10" s="492">
        <v>24</v>
      </c>
      <c r="C10" s="740">
        <v>1</v>
      </c>
      <c r="D10" s="492">
        <f t="shared" ref="D10:D17" si="0">B10+C10</f>
        <v>25</v>
      </c>
      <c r="E10" s="460" t="s">
        <v>21</v>
      </c>
      <c r="F10" s="491"/>
      <c r="G10" s="491"/>
    </row>
    <row r="11" spans="1:7" ht="14.1" customHeight="1">
      <c r="A11" s="192" t="s">
        <v>22</v>
      </c>
      <c r="B11" s="492">
        <v>23</v>
      </c>
      <c r="C11" s="740">
        <v>4</v>
      </c>
      <c r="D11" s="492">
        <f t="shared" si="0"/>
        <v>27</v>
      </c>
      <c r="E11" s="460" t="s">
        <v>23</v>
      </c>
      <c r="F11" s="491"/>
      <c r="G11" s="491"/>
    </row>
    <row r="12" spans="1:7" ht="14.1" customHeight="1">
      <c r="A12" s="295" t="s">
        <v>24</v>
      </c>
      <c r="B12" s="492">
        <v>4</v>
      </c>
      <c r="C12" s="740">
        <v>4</v>
      </c>
      <c r="D12" s="492">
        <f t="shared" si="0"/>
        <v>8</v>
      </c>
      <c r="E12" s="460" t="s">
        <v>25</v>
      </c>
      <c r="F12" s="491"/>
      <c r="G12" s="491"/>
    </row>
    <row r="13" spans="1:7" ht="14.1" customHeight="1">
      <c r="A13" s="462" t="s">
        <v>26</v>
      </c>
      <c r="B13" s="492">
        <v>30</v>
      </c>
      <c r="C13" s="740">
        <v>6</v>
      </c>
      <c r="D13" s="492">
        <f t="shared" si="0"/>
        <v>36</v>
      </c>
      <c r="E13" s="460" t="s">
        <v>27</v>
      </c>
      <c r="F13" s="491"/>
      <c r="G13" s="491"/>
    </row>
    <row r="14" spans="1:7" ht="14.1" customHeight="1">
      <c r="A14" s="462" t="s">
        <v>346</v>
      </c>
      <c r="B14" s="492">
        <v>18</v>
      </c>
      <c r="C14" s="992">
        <v>0</v>
      </c>
      <c r="D14" s="492">
        <f t="shared" si="0"/>
        <v>18</v>
      </c>
      <c r="E14" s="460" t="s">
        <v>35</v>
      </c>
      <c r="F14" s="491"/>
      <c r="G14" s="491"/>
    </row>
    <row r="15" spans="1:7" s="484" customFormat="1" ht="14.1" customHeight="1">
      <c r="A15" s="462" t="s">
        <v>28</v>
      </c>
      <c r="B15" s="492">
        <v>14</v>
      </c>
      <c r="C15" s="992">
        <v>0</v>
      </c>
      <c r="D15" s="492">
        <f t="shared" si="0"/>
        <v>14</v>
      </c>
      <c r="E15" s="460" t="s">
        <v>29</v>
      </c>
      <c r="F15" s="447"/>
      <c r="G15" s="447"/>
    </row>
    <row r="16" spans="1:7" ht="14.1" customHeight="1">
      <c r="A16" s="462" t="s">
        <v>347</v>
      </c>
      <c r="B16" s="492">
        <v>73</v>
      </c>
      <c r="C16" s="1017">
        <v>17</v>
      </c>
      <c r="D16" s="492">
        <f t="shared" si="0"/>
        <v>90</v>
      </c>
      <c r="E16" s="460" t="s">
        <v>31</v>
      </c>
      <c r="F16" s="491"/>
      <c r="G16" s="491"/>
    </row>
    <row r="17" spans="1:7" ht="14.1" customHeight="1">
      <c r="A17" s="462" t="s">
        <v>348</v>
      </c>
      <c r="B17" s="492">
        <v>48</v>
      </c>
      <c r="C17" s="1017">
        <v>1</v>
      </c>
      <c r="D17" s="492">
        <f t="shared" si="0"/>
        <v>49</v>
      </c>
      <c r="E17" s="460" t="s">
        <v>33</v>
      </c>
      <c r="F17" s="491"/>
      <c r="G17" s="491"/>
    </row>
    <row r="18" spans="1:7" ht="14.1" customHeight="1">
      <c r="A18" s="185" t="s">
        <v>36</v>
      </c>
      <c r="B18" s="490">
        <f>SUM(B19:B26)</f>
        <v>162</v>
      </c>
      <c r="C18" s="1018">
        <f>SUM(C19:C26)</f>
        <v>35</v>
      </c>
      <c r="D18" s="490">
        <f>SUM(D19:D26)</f>
        <v>197</v>
      </c>
      <c r="E18" s="464" t="s">
        <v>37</v>
      </c>
      <c r="F18" s="491"/>
      <c r="G18" s="491"/>
    </row>
    <row r="19" spans="1:7" ht="14.1" customHeight="1">
      <c r="A19" s="192" t="s">
        <v>38</v>
      </c>
      <c r="B19" s="492">
        <v>23</v>
      </c>
      <c r="C19" s="1019">
        <v>1</v>
      </c>
      <c r="D19" s="492">
        <f t="shared" ref="D19:D26" si="1">B19+C19</f>
        <v>24</v>
      </c>
      <c r="E19" s="465" t="s">
        <v>39</v>
      </c>
      <c r="F19" s="491"/>
      <c r="G19" s="491"/>
    </row>
    <row r="20" spans="1:7" ht="14.1" customHeight="1">
      <c r="A20" s="192" t="s">
        <v>40</v>
      </c>
      <c r="B20" s="492">
        <v>22</v>
      </c>
      <c r="C20" s="992">
        <v>0</v>
      </c>
      <c r="D20" s="492">
        <f t="shared" si="1"/>
        <v>22</v>
      </c>
      <c r="E20" s="465" t="s">
        <v>41</v>
      </c>
      <c r="F20" s="491"/>
      <c r="G20" s="491"/>
    </row>
    <row r="21" spans="1:7" ht="14.1" customHeight="1">
      <c r="A21" s="192" t="s">
        <v>42</v>
      </c>
      <c r="B21" s="492">
        <v>7</v>
      </c>
      <c r="C21" s="992">
        <v>0</v>
      </c>
      <c r="D21" s="492">
        <f t="shared" si="1"/>
        <v>7</v>
      </c>
      <c r="E21" s="465" t="s">
        <v>43</v>
      </c>
      <c r="F21" s="491"/>
      <c r="G21" s="491"/>
    </row>
    <row r="22" spans="1:7" ht="14.1" customHeight="1">
      <c r="A22" s="192" t="s">
        <v>44</v>
      </c>
      <c r="B22" s="492">
        <v>14</v>
      </c>
      <c r="C22" s="992">
        <v>0</v>
      </c>
      <c r="D22" s="492">
        <f t="shared" si="1"/>
        <v>14</v>
      </c>
      <c r="E22" s="460" t="s">
        <v>45</v>
      </c>
      <c r="F22" s="491"/>
      <c r="G22" s="491"/>
    </row>
    <row r="23" spans="1:7" ht="14.1" customHeight="1">
      <c r="A23" s="192" t="s">
        <v>46</v>
      </c>
      <c r="B23" s="492">
        <v>15</v>
      </c>
      <c r="C23" s="1017">
        <v>2</v>
      </c>
      <c r="D23" s="492">
        <f t="shared" si="1"/>
        <v>17</v>
      </c>
      <c r="E23" s="465" t="s">
        <v>47</v>
      </c>
      <c r="F23" s="491"/>
      <c r="G23" s="491"/>
    </row>
    <row r="24" spans="1:7" ht="14.1" customHeight="1">
      <c r="A24" s="192" t="s">
        <v>48</v>
      </c>
      <c r="B24" s="492">
        <v>28</v>
      </c>
      <c r="C24" s="1017">
        <v>2</v>
      </c>
      <c r="D24" s="492">
        <f t="shared" si="1"/>
        <v>30</v>
      </c>
      <c r="E24" s="465" t="s">
        <v>49</v>
      </c>
      <c r="F24" s="491"/>
      <c r="G24" s="491"/>
    </row>
    <row r="25" spans="1:7" ht="14.1" customHeight="1">
      <c r="A25" s="192" t="s">
        <v>50</v>
      </c>
      <c r="B25" s="492">
        <v>38</v>
      </c>
      <c r="C25" s="1019">
        <v>30</v>
      </c>
      <c r="D25" s="492">
        <f t="shared" si="1"/>
        <v>68</v>
      </c>
      <c r="E25" s="465" t="s">
        <v>51</v>
      </c>
      <c r="F25" s="491"/>
      <c r="G25" s="491"/>
    </row>
    <row r="26" spans="1:7" ht="14.1" customHeight="1">
      <c r="A26" s="192" t="s">
        <v>52</v>
      </c>
      <c r="B26" s="492">
        <v>15</v>
      </c>
      <c r="C26" s="992">
        <v>0</v>
      </c>
      <c r="D26" s="492">
        <f t="shared" si="1"/>
        <v>15</v>
      </c>
      <c r="E26" s="465" t="s">
        <v>53</v>
      </c>
      <c r="F26" s="491"/>
      <c r="G26" s="491"/>
    </row>
    <row r="27" spans="1:7" ht="14.1" customHeight="1">
      <c r="A27" s="179" t="s">
        <v>54</v>
      </c>
      <c r="B27" s="490">
        <f>SUM(B28:B36)</f>
        <v>277</v>
      </c>
      <c r="C27" s="1018">
        <f>SUM(C28:C36)</f>
        <v>128</v>
      </c>
      <c r="D27" s="490">
        <f>SUM(D28:D36)</f>
        <v>405</v>
      </c>
      <c r="E27" s="459" t="s">
        <v>55</v>
      </c>
      <c r="F27" s="491"/>
      <c r="G27" s="491"/>
    </row>
    <row r="28" spans="1:7" ht="14.1" customHeight="1">
      <c r="A28" s="466" t="s">
        <v>58</v>
      </c>
      <c r="B28" s="492">
        <v>18</v>
      </c>
      <c r="C28" s="1017">
        <v>1</v>
      </c>
      <c r="D28" s="492">
        <f t="shared" ref="D28:D36" si="2">B28+C28</f>
        <v>19</v>
      </c>
      <c r="E28" s="460" t="s">
        <v>59</v>
      </c>
      <c r="F28" s="491"/>
      <c r="G28" s="491"/>
    </row>
    <row r="29" spans="1:7" ht="14.1" customHeight="1">
      <c r="A29" s="189" t="s">
        <v>60</v>
      </c>
      <c r="B29" s="492">
        <v>18</v>
      </c>
      <c r="C29" s="1017">
        <v>14</v>
      </c>
      <c r="D29" s="492">
        <f t="shared" si="2"/>
        <v>32</v>
      </c>
      <c r="E29" s="460" t="s">
        <v>61</v>
      </c>
      <c r="F29" s="491"/>
      <c r="G29" s="491"/>
    </row>
    <row r="30" spans="1:7" ht="14.1" customHeight="1">
      <c r="A30" s="467" t="s">
        <v>62</v>
      </c>
      <c r="B30" s="492">
        <v>76</v>
      </c>
      <c r="C30" s="1017">
        <v>33</v>
      </c>
      <c r="D30" s="492">
        <f t="shared" si="2"/>
        <v>109</v>
      </c>
      <c r="E30" s="460" t="s">
        <v>63</v>
      </c>
      <c r="F30" s="491"/>
      <c r="G30" s="491"/>
    </row>
    <row r="31" spans="1:7" ht="14.1" customHeight="1">
      <c r="A31" s="192" t="s">
        <v>64</v>
      </c>
      <c r="B31" s="492">
        <v>21</v>
      </c>
      <c r="C31" s="992">
        <v>0</v>
      </c>
      <c r="D31" s="492">
        <f t="shared" si="2"/>
        <v>21</v>
      </c>
      <c r="E31" s="460" t="s">
        <v>797</v>
      </c>
      <c r="F31" s="491"/>
      <c r="G31" s="491"/>
    </row>
    <row r="32" spans="1:7" ht="14.1" customHeight="1">
      <c r="A32" s="189" t="s">
        <v>56</v>
      </c>
      <c r="B32" s="492">
        <v>39</v>
      </c>
      <c r="C32" s="1017">
        <v>61</v>
      </c>
      <c r="D32" s="492">
        <f t="shared" si="2"/>
        <v>100</v>
      </c>
      <c r="E32" s="460" t="s">
        <v>57</v>
      </c>
      <c r="F32" s="491"/>
      <c r="G32" s="491"/>
    </row>
    <row r="33" spans="1:7" ht="14.1" customHeight="1">
      <c r="A33" s="468" t="s">
        <v>71</v>
      </c>
      <c r="B33" s="492">
        <v>15</v>
      </c>
      <c r="C33" s="1017">
        <v>10</v>
      </c>
      <c r="D33" s="492">
        <f t="shared" si="2"/>
        <v>25</v>
      </c>
      <c r="E33" s="460" t="s">
        <v>72</v>
      </c>
      <c r="F33" s="491"/>
      <c r="G33" s="491"/>
    </row>
    <row r="34" spans="1:7" ht="14.1" customHeight="1">
      <c r="A34" s="192" t="s">
        <v>65</v>
      </c>
      <c r="B34" s="492">
        <v>25</v>
      </c>
      <c r="C34" s="1017">
        <v>4</v>
      </c>
      <c r="D34" s="492">
        <f t="shared" si="2"/>
        <v>29</v>
      </c>
      <c r="E34" s="460" t="s">
        <v>66</v>
      </c>
      <c r="F34" s="491"/>
      <c r="G34" s="491"/>
    </row>
    <row r="35" spans="1:7" ht="14.1" customHeight="1">
      <c r="A35" s="192" t="s">
        <v>67</v>
      </c>
      <c r="B35" s="492">
        <v>33</v>
      </c>
      <c r="C35" s="1017">
        <v>3</v>
      </c>
      <c r="D35" s="492">
        <f t="shared" si="2"/>
        <v>36</v>
      </c>
      <c r="E35" s="460" t="s">
        <v>68</v>
      </c>
      <c r="F35" s="491"/>
      <c r="G35" s="491"/>
    </row>
    <row r="36" spans="1:7" ht="14.1" customHeight="1">
      <c r="A36" s="192" t="s">
        <v>69</v>
      </c>
      <c r="B36" s="492">
        <v>32</v>
      </c>
      <c r="C36" s="1019">
        <v>2</v>
      </c>
      <c r="D36" s="492">
        <f t="shared" si="2"/>
        <v>34</v>
      </c>
      <c r="E36" s="460" t="s">
        <v>70</v>
      </c>
      <c r="F36" s="491"/>
      <c r="G36" s="491"/>
    </row>
    <row r="37" spans="1:7" ht="14.1" customHeight="1">
      <c r="A37" s="190" t="s">
        <v>73</v>
      </c>
      <c r="B37" s="490">
        <f>SUM(B38:B44)</f>
        <v>336</v>
      </c>
      <c r="C37" s="1018">
        <f>SUM(C38:C44)</f>
        <v>248</v>
      </c>
      <c r="D37" s="490">
        <f>SUM(D38:D44)</f>
        <v>584</v>
      </c>
      <c r="E37" s="459" t="s">
        <v>74</v>
      </c>
      <c r="F37" s="491"/>
      <c r="G37" s="491"/>
    </row>
    <row r="38" spans="1:7" ht="14.1" customHeight="1">
      <c r="A38" s="466" t="s">
        <v>75</v>
      </c>
      <c r="B38" s="492">
        <v>78</v>
      </c>
      <c r="C38" s="1017">
        <v>37</v>
      </c>
      <c r="D38" s="492">
        <f t="shared" ref="D38:D44" si="3">B38+C38</f>
        <v>115</v>
      </c>
      <c r="E38" s="465" t="s">
        <v>76</v>
      </c>
      <c r="F38" s="491"/>
      <c r="G38" s="491"/>
    </row>
    <row r="39" spans="1:7" ht="14.1" customHeight="1">
      <c r="A39" s="466" t="s">
        <v>77</v>
      </c>
      <c r="B39" s="492">
        <v>50</v>
      </c>
      <c r="C39" s="1017">
        <v>10</v>
      </c>
      <c r="D39" s="492">
        <f t="shared" si="3"/>
        <v>60</v>
      </c>
      <c r="E39" s="460" t="s">
        <v>78</v>
      </c>
      <c r="F39" s="491"/>
      <c r="G39" s="491"/>
    </row>
    <row r="40" spans="1:7" ht="14.1" customHeight="1">
      <c r="A40" s="466" t="s">
        <v>79</v>
      </c>
      <c r="B40" s="492">
        <v>67</v>
      </c>
      <c r="C40" s="1017">
        <v>74</v>
      </c>
      <c r="D40" s="492">
        <f t="shared" si="3"/>
        <v>141</v>
      </c>
      <c r="E40" s="460" t="s">
        <v>80</v>
      </c>
      <c r="F40" s="491"/>
      <c r="G40" s="491"/>
    </row>
    <row r="41" spans="1:7" ht="14.1" customHeight="1">
      <c r="A41" s="466" t="s">
        <v>81</v>
      </c>
      <c r="B41" s="492">
        <v>27</v>
      </c>
      <c r="C41" s="1017">
        <v>73</v>
      </c>
      <c r="D41" s="492">
        <f t="shared" si="3"/>
        <v>100</v>
      </c>
      <c r="E41" s="460" t="s">
        <v>82</v>
      </c>
      <c r="F41" s="491"/>
      <c r="G41" s="491"/>
    </row>
    <row r="42" spans="1:7" ht="14.1" customHeight="1">
      <c r="A42" s="466" t="s">
        <v>83</v>
      </c>
      <c r="B42" s="492">
        <v>28</v>
      </c>
      <c r="C42" s="1017">
        <v>7</v>
      </c>
      <c r="D42" s="492">
        <f t="shared" si="3"/>
        <v>35</v>
      </c>
      <c r="E42" s="465" t="s">
        <v>84</v>
      </c>
      <c r="F42" s="491"/>
      <c r="G42" s="491"/>
    </row>
    <row r="43" spans="1:7" ht="14.1" customHeight="1">
      <c r="A43" s="466" t="s">
        <v>85</v>
      </c>
      <c r="B43" s="492">
        <v>20</v>
      </c>
      <c r="C43" s="992">
        <v>0</v>
      </c>
      <c r="D43" s="492">
        <f t="shared" si="3"/>
        <v>20</v>
      </c>
      <c r="E43" s="465" t="s">
        <v>86</v>
      </c>
      <c r="F43" s="491"/>
      <c r="G43" s="491"/>
    </row>
    <row r="44" spans="1:7" ht="14.1" customHeight="1">
      <c r="A44" s="466" t="s">
        <v>87</v>
      </c>
      <c r="B44" s="492">
        <v>66</v>
      </c>
      <c r="C44" s="1017">
        <v>47</v>
      </c>
      <c r="D44" s="492">
        <f t="shared" si="3"/>
        <v>113</v>
      </c>
      <c r="E44" s="460" t="s">
        <v>88</v>
      </c>
      <c r="F44" s="491"/>
      <c r="G44" s="491"/>
    </row>
    <row r="45" spans="1:7" ht="14.1" customHeight="1">
      <c r="A45" s="191" t="s">
        <v>89</v>
      </c>
      <c r="B45" s="490">
        <f>B46+B47+B48+B49+B50</f>
        <v>130</v>
      </c>
      <c r="C45" s="1020">
        <f>C46+C47+C48+C49+C50</f>
        <v>20</v>
      </c>
      <c r="D45" s="490">
        <f>D46+D47+D48+D49+D50</f>
        <v>150</v>
      </c>
      <c r="E45" s="459" t="s">
        <v>90</v>
      </c>
      <c r="F45" s="491"/>
      <c r="G45" s="491"/>
    </row>
    <row r="46" spans="1:7" ht="14.1" customHeight="1">
      <c r="A46" s="192" t="s">
        <v>91</v>
      </c>
      <c r="B46" s="492">
        <v>30</v>
      </c>
      <c r="C46" s="1017">
        <v>1</v>
      </c>
      <c r="D46" s="492">
        <f>B46+C46</f>
        <v>31</v>
      </c>
      <c r="E46" s="460" t="s">
        <v>92</v>
      </c>
      <c r="F46" s="491"/>
      <c r="G46" s="491"/>
    </row>
    <row r="47" spans="1:7" ht="14.1" customHeight="1">
      <c r="A47" s="466" t="s">
        <v>93</v>
      </c>
      <c r="B47" s="492">
        <v>19</v>
      </c>
      <c r="C47" s="1017">
        <v>14</v>
      </c>
      <c r="D47" s="492">
        <f>B47+C47</f>
        <v>33</v>
      </c>
      <c r="E47" s="460" t="s">
        <v>94</v>
      </c>
      <c r="F47" s="491"/>
      <c r="G47" s="491"/>
    </row>
    <row r="48" spans="1:7" ht="14.1" customHeight="1">
      <c r="A48" s="466" t="s">
        <v>95</v>
      </c>
      <c r="B48" s="492">
        <v>21</v>
      </c>
      <c r="C48" s="1017">
        <v>1</v>
      </c>
      <c r="D48" s="492">
        <f>B48+C48</f>
        <v>22</v>
      </c>
      <c r="E48" s="460" t="s">
        <v>96</v>
      </c>
      <c r="F48" s="491"/>
      <c r="G48" s="491"/>
    </row>
    <row r="49" spans="1:7" ht="14.1" customHeight="1">
      <c r="A49" s="466" t="s">
        <v>97</v>
      </c>
      <c r="B49" s="492">
        <v>15</v>
      </c>
      <c r="C49" s="1017">
        <v>3</v>
      </c>
      <c r="D49" s="492">
        <f>B49+C49</f>
        <v>18</v>
      </c>
      <c r="E49" s="460" t="s">
        <v>98</v>
      </c>
      <c r="F49" s="491"/>
      <c r="G49" s="491"/>
    </row>
    <row r="50" spans="1:7" ht="14.1" customHeight="1">
      <c r="A50" s="466" t="s">
        <v>99</v>
      </c>
      <c r="B50" s="492">
        <v>45</v>
      </c>
      <c r="C50" s="1017">
        <v>1</v>
      </c>
      <c r="D50" s="492">
        <f>B50+C50</f>
        <v>46</v>
      </c>
      <c r="E50" s="465" t="s">
        <v>100</v>
      </c>
      <c r="F50" s="491"/>
      <c r="G50" s="491"/>
    </row>
    <row r="51" spans="1:7" ht="14.1" customHeight="1">
      <c r="A51" s="301"/>
      <c r="B51" s="494"/>
      <c r="C51" s="741"/>
      <c r="D51" s="493"/>
      <c r="E51" s="294"/>
      <c r="F51" s="491"/>
      <c r="G51" s="491"/>
    </row>
    <row r="52" spans="1:7" ht="14.1" customHeight="1">
      <c r="A52" s="301"/>
      <c r="B52" s="494"/>
      <c r="C52" s="741"/>
      <c r="D52" s="493"/>
      <c r="E52" s="294"/>
      <c r="F52" s="447"/>
      <c r="G52" s="447"/>
    </row>
    <row r="53" spans="1:7" ht="14.1" customHeight="1">
      <c r="A53" s="301"/>
      <c r="B53" s="494"/>
      <c r="C53" s="741"/>
      <c r="D53" s="493"/>
      <c r="E53" s="294"/>
      <c r="F53" s="491"/>
      <c r="G53" s="491"/>
    </row>
    <row r="54" spans="1:7" ht="14.1" customHeight="1">
      <c r="A54" s="301"/>
      <c r="B54" s="494"/>
      <c r="C54" s="741"/>
      <c r="D54" s="493"/>
      <c r="E54" s="294"/>
      <c r="F54" s="491"/>
      <c r="G54" s="491"/>
    </row>
    <row r="55" spans="1:7" ht="14.1" customHeight="1">
      <c r="A55" s="301"/>
      <c r="B55" s="494"/>
      <c r="C55" s="741"/>
      <c r="D55" s="493"/>
      <c r="E55" s="294"/>
      <c r="F55" s="491"/>
      <c r="G55" s="491"/>
    </row>
    <row r="56" spans="1:7">
      <c r="B56" s="494"/>
      <c r="D56" s="495"/>
    </row>
    <row r="57" spans="1:7" ht="12.75" customHeight="1">
      <c r="B57" s="495"/>
      <c r="D57" s="495"/>
      <c r="E57" s="491"/>
      <c r="F57" s="491"/>
      <c r="G57" s="491"/>
    </row>
    <row r="58" spans="1:7" ht="12.75" customHeight="1">
      <c r="B58" s="495"/>
      <c r="D58" s="495"/>
      <c r="E58" s="491"/>
      <c r="F58" s="491"/>
      <c r="G58" s="491"/>
    </row>
    <row r="59" spans="1:7">
      <c r="B59" s="495"/>
      <c r="D59" s="495"/>
      <c r="E59" s="491"/>
      <c r="F59" s="491"/>
      <c r="G59" s="491"/>
    </row>
    <row r="60" spans="1:7">
      <c r="B60" s="495"/>
      <c r="D60" s="495"/>
      <c r="E60" s="491"/>
      <c r="F60" s="491"/>
      <c r="G60" s="491"/>
    </row>
    <row r="61" spans="1:7">
      <c r="B61" s="495"/>
      <c r="D61" s="495"/>
      <c r="E61" s="491"/>
      <c r="F61" s="491"/>
      <c r="G61" s="491"/>
    </row>
    <row r="62" spans="1:7">
      <c r="B62" s="495"/>
      <c r="D62" s="495"/>
      <c r="E62" s="491"/>
      <c r="F62" s="491"/>
      <c r="G62" s="491"/>
    </row>
    <row r="63" spans="1:7">
      <c r="B63" s="495"/>
      <c r="D63" s="495"/>
      <c r="E63" s="491"/>
      <c r="F63" s="491"/>
      <c r="G63" s="491"/>
    </row>
    <row r="64" spans="1:7">
      <c r="B64" s="495"/>
      <c r="D64" s="495"/>
      <c r="E64" s="491"/>
      <c r="F64" s="491"/>
      <c r="G64" s="491"/>
    </row>
    <row r="65" spans="1:7">
      <c r="B65" s="495"/>
      <c r="D65" s="495"/>
      <c r="E65" s="491"/>
      <c r="F65" s="491"/>
      <c r="G65" s="491"/>
    </row>
    <row r="66" spans="1:7" ht="22.5">
      <c r="A66" s="1" t="s">
        <v>0</v>
      </c>
      <c r="B66" s="485" t="s">
        <v>208</v>
      </c>
      <c r="C66" s="737"/>
      <c r="D66" s="485"/>
      <c r="E66" s="366" t="s">
        <v>1</v>
      </c>
      <c r="F66" s="491"/>
      <c r="G66" s="491"/>
    </row>
    <row r="67" spans="1:7" ht="15">
      <c r="A67" s="496"/>
      <c r="B67" s="485" t="s">
        <v>208</v>
      </c>
      <c r="C67" s="737"/>
      <c r="D67" s="485"/>
      <c r="E67" s="279"/>
      <c r="F67" s="491"/>
      <c r="G67" s="491"/>
    </row>
    <row r="68" spans="1:7" ht="20.25">
      <c r="A68" s="483" t="s">
        <v>500</v>
      </c>
      <c r="B68" s="484"/>
      <c r="C68" s="737"/>
      <c r="E68" s="487" t="s">
        <v>501</v>
      </c>
      <c r="F68" s="491"/>
      <c r="G68" s="491"/>
    </row>
    <row r="69" spans="1:7" ht="20.25">
      <c r="A69" s="331" t="s">
        <v>921</v>
      </c>
      <c r="B69" s="279"/>
      <c r="C69" s="736"/>
      <c r="D69" s="279"/>
      <c r="E69" s="452" t="s">
        <v>503</v>
      </c>
      <c r="F69" s="491"/>
      <c r="G69" s="491"/>
    </row>
    <row r="70" spans="1:7">
      <c r="A70" s="279"/>
      <c r="B70" s="279"/>
      <c r="C70" s="736"/>
      <c r="D70" s="279"/>
      <c r="E70" s="279"/>
      <c r="F70" s="491"/>
      <c r="G70" s="491"/>
    </row>
    <row r="71" spans="1:7">
      <c r="A71" s="888" t="s">
        <v>867</v>
      </c>
      <c r="B71" s="290" t="s">
        <v>490</v>
      </c>
      <c r="C71" s="738" t="s">
        <v>839</v>
      </c>
      <c r="D71" s="290" t="s">
        <v>202</v>
      </c>
      <c r="E71" s="912" t="s">
        <v>868</v>
      </c>
      <c r="F71" s="491"/>
      <c r="G71" s="491"/>
    </row>
    <row r="72" spans="1:7">
      <c r="A72" s="353"/>
      <c r="B72" s="488" t="s">
        <v>491</v>
      </c>
      <c r="C72" s="739" t="s">
        <v>492</v>
      </c>
      <c r="D72" s="488" t="s">
        <v>285</v>
      </c>
      <c r="E72" s="280"/>
      <c r="F72" s="491"/>
      <c r="G72" s="491"/>
    </row>
    <row r="73" spans="1:7">
      <c r="A73" s="489"/>
      <c r="B73" s="484"/>
      <c r="C73" s="739"/>
      <c r="D73" s="488"/>
      <c r="F73" s="491"/>
      <c r="G73" s="491"/>
    </row>
    <row r="74" spans="1:7" ht="14.25">
      <c r="A74" s="306" t="s">
        <v>101</v>
      </c>
      <c r="B74" s="497">
        <f>B75+B76+B77+B78+B79+B80+B81+B82+B83+B84+B85+B86+B87+B88+B89+B90</f>
        <v>443</v>
      </c>
      <c r="C74" s="743">
        <f>C75+C76+C77+C78+C79+C80+C81+C82+C83+C84+C85+C86+C87+C88+C89+C90</f>
        <v>251</v>
      </c>
      <c r="D74" s="497">
        <f>D75+D76+D77+D78+D79+D80+D81+D82+D83+D84+D85+D86+D87+D88+D89+D90</f>
        <v>694</v>
      </c>
      <c r="E74" s="307" t="s">
        <v>102</v>
      </c>
      <c r="F74" s="491"/>
      <c r="G74" s="491"/>
    </row>
    <row r="75" spans="1:7">
      <c r="A75" s="982" t="s">
        <v>690</v>
      </c>
      <c r="B75" s="377">
        <v>22</v>
      </c>
      <c r="C75" s="744">
        <v>36</v>
      </c>
      <c r="D75" s="377">
        <f t="shared" ref="D75:D90" si="4">B75+C75</f>
        <v>58</v>
      </c>
      <c r="E75" s="762" t="s">
        <v>707</v>
      </c>
      <c r="F75" s="491"/>
      <c r="G75" s="491"/>
    </row>
    <row r="76" spans="1:7">
      <c r="A76" s="982" t="s">
        <v>691</v>
      </c>
      <c r="B76" s="377">
        <v>11</v>
      </c>
      <c r="C76" s="744">
        <v>26</v>
      </c>
      <c r="D76" s="377">
        <f t="shared" si="4"/>
        <v>37</v>
      </c>
      <c r="E76" s="762" t="s">
        <v>706</v>
      </c>
      <c r="F76" s="491"/>
      <c r="G76" s="491"/>
    </row>
    <row r="77" spans="1:7" ht="15">
      <c r="A77" s="982" t="s">
        <v>692</v>
      </c>
      <c r="B77" s="377">
        <v>24</v>
      </c>
      <c r="C77" s="744">
        <v>14</v>
      </c>
      <c r="D77" s="377">
        <f t="shared" si="4"/>
        <v>38</v>
      </c>
      <c r="E77" s="763" t="s">
        <v>708</v>
      </c>
      <c r="F77" s="491"/>
      <c r="G77" s="491"/>
    </row>
    <row r="78" spans="1:7">
      <c r="A78" s="982" t="s">
        <v>693</v>
      </c>
      <c r="B78" s="377">
        <v>12</v>
      </c>
      <c r="C78" s="744">
        <v>16</v>
      </c>
      <c r="D78" s="377">
        <f t="shared" si="4"/>
        <v>28</v>
      </c>
      <c r="E78" s="762" t="s">
        <v>709</v>
      </c>
      <c r="F78" s="491"/>
      <c r="G78" s="491"/>
    </row>
    <row r="79" spans="1:7">
      <c r="A79" s="982" t="s">
        <v>694</v>
      </c>
      <c r="B79" s="377">
        <v>22</v>
      </c>
      <c r="C79" s="744">
        <v>17</v>
      </c>
      <c r="D79" s="377">
        <f t="shared" si="4"/>
        <v>39</v>
      </c>
      <c r="E79" s="762" t="s">
        <v>710</v>
      </c>
      <c r="F79" s="491"/>
      <c r="G79" s="491"/>
    </row>
    <row r="80" spans="1:7">
      <c r="A80" s="982" t="s">
        <v>695</v>
      </c>
      <c r="B80" s="377">
        <v>42</v>
      </c>
      <c r="C80" s="744">
        <v>5</v>
      </c>
      <c r="D80" s="377">
        <f t="shared" si="4"/>
        <v>47</v>
      </c>
      <c r="E80" s="762" t="s">
        <v>711</v>
      </c>
      <c r="F80" s="491"/>
      <c r="G80" s="491"/>
    </row>
    <row r="81" spans="1:7">
      <c r="A81" s="982" t="s">
        <v>696</v>
      </c>
      <c r="B81" s="377">
        <v>19</v>
      </c>
      <c r="C81" s="744">
        <v>44</v>
      </c>
      <c r="D81" s="377">
        <f t="shared" si="4"/>
        <v>63</v>
      </c>
      <c r="E81" s="762" t="s">
        <v>712</v>
      </c>
      <c r="F81" s="491"/>
      <c r="G81" s="491"/>
    </row>
    <row r="82" spans="1:7">
      <c r="A82" s="982" t="s">
        <v>697</v>
      </c>
      <c r="B82" s="377">
        <v>49</v>
      </c>
      <c r="C82" s="744">
        <v>18</v>
      </c>
      <c r="D82" s="377">
        <f t="shared" si="4"/>
        <v>67</v>
      </c>
      <c r="E82" s="762" t="s">
        <v>713</v>
      </c>
      <c r="F82" s="491"/>
      <c r="G82" s="491"/>
    </row>
    <row r="83" spans="1:7">
      <c r="A83" s="982" t="s">
        <v>698</v>
      </c>
      <c r="B83" s="377">
        <v>30</v>
      </c>
      <c r="C83" s="744">
        <v>3</v>
      </c>
      <c r="D83" s="377">
        <f t="shared" si="4"/>
        <v>33</v>
      </c>
      <c r="E83" s="762" t="s">
        <v>714</v>
      </c>
      <c r="F83" s="491"/>
      <c r="G83" s="491"/>
    </row>
    <row r="84" spans="1:7">
      <c r="A84" s="982" t="s">
        <v>699</v>
      </c>
      <c r="B84" s="377">
        <v>13</v>
      </c>
      <c r="C84" s="744">
        <v>12</v>
      </c>
      <c r="D84" s="377">
        <f t="shared" si="4"/>
        <v>25</v>
      </c>
      <c r="E84" s="762" t="s">
        <v>124</v>
      </c>
      <c r="F84" s="491"/>
      <c r="G84" s="491"/>
    </row>
    <row r="85" spans="1:7">
      <c r="A85" s="982" t="s">
        <v>700</v>
      </c>
      <c r="B85" s="377">
        <v>36</v>
      </c>
      <c r="C85" s="744">
        <v>6</v>
      </c>
      <c r="D85" s="377">
        <f t="shared" si="4"/>
        <v>42</v>
      </c>
      <c r="E85" s="762" t="s">
        <v>126</v>
      </c>
      <c r="F85" s="491"/>
      <c r="G85" s="491"/>
    </row>
    <row r="86" spans="1:7">
      <c r="A86" s="982" t="s">
        <v>701</v>
      </c>
      <c r="B86" s="377">
        <v>31</v>
      </c>
      <c r="C86" s="744">
        <v>9</v>
      </c>
      <c r="D86" s="377">
        <f t="shared" si="4"/>
        <v>40</v>
      </c>
      <c r="E86" s="764" t="s">
        <v>689</v>
      </c>
      <c r="F86" s="491"/>
      <c r="G86" s="491"/>
    </row>
    <row r="87" spans="1:7">
      <c r="A87" s="982" t="s">
        <v>702</v>
      </c>
      <c r="B87" s="377">
        <v>26</v>
      </c>
      <c r="C87" s="744">
        <v>18</v>
      </c>
      <c r="D87" s="377">
        <f t="shared" si="4"/>
        <v>44</v>
      </c>
      <c r="E87" s="764" t="s">
        <v>128</v>
      </c>
      <c r="F87" s="491"/>
      <c r="G87" s="491"/>
    </row>
    <row r="88" spans="1:7">
      <c r="A88" s="982" t="s">
        <v>703</v>
      </c>
      <c r="B88" s="377">
        <v>48</v>
      </c>
      <c r="C88" s="744">
        <v>17</v>
      </c>
      <c r="D88" s="377">
        <f t="shared" si="4"/>
        <v>65</v>
      </c>
      <c r="E88" s="762" t="s">
        <v>130</v>
      </c>
      <c r="F88" s="491"/>
      <c r="G88" s="491"/>
    </row>
    <row r="89" spans="1:7">
      <c r="A89" s="982" t="s">
        <v>704</v>
      </c>
      <c r="B89" s="377">
        <v>20</v>
      </c>
      <c r="C89" s="744">
        <v>1</v>
      </c>
      <c r="D89" s="377">
        <f t="shared" si="4"/>
        <v>21</v>
      </c>
      <c r="E89" s="762" t="s">
        <v>132</v>
      </c>
      <c r="F89" s="491"/>
      <c r="G89" s="491"/>
    </row>
    <row r="90" spans="1:7">
      <c r="A90" s="982" t="s">
        <v>705</v>
      </c>
      <c r="B90" s="377">
        <v>38</v>
      </c>
      <c r="C90" s="744">
        <v>9</v>
      </c>
      <c r="D90" s="377">
        <f t="shared" si="4"/>
        <v>47</v>
      </c>
      <c r="E90" s="764" t="s">
        <v>117</v>
      </c>
      <c r="F90" s="491"/>
      <c r="G90" s="491"/>
    </row>
    <row r="91" spans="1:7" ht="14.25">
      <c r="A91" s="310" t="s">
        <v>133</v>
      </c>
      <c r="B91" s="497">
        <f>SUM(B92:B99)</f>
        <v>217</v>
      </c>
      <c r="C91" s="497">
        <f>SUM(C92:C99)</f>
        <v>115</v>
      </c>
      <c r="D91" s="497">
        <f>SUM(D92:D99)</f>
        <v>332</v>
      </c>
      <c r="E91" s="311" t="s">
        <v>134</v>
      </c>
      <c r="F91" s="491"/>
      <c r="G91" s="491"/>
    </row>
    <row r="92" spans="1:7" ht="15">
      <c r="A92" s="308" t="s">
        <v>135</v>
      </c>
      <c r="B92" s="377">
        <v>37</v>
      </c>
      <c r="C92" s="744">
        <v>11</v>
      </c>
      <c r="D92" s="377">
        <f t="shared" ref="D92:D99" si="5">B92+C92</f>
        <v>48</v>
      </c>
      <c r="E92" s="309" t="s">
        <v>136</v>
      </c>
      <c r="F92" s="491"/>
      <c r="G92" s="491"/>
    </row>
    <row r="93" spans="1:7" ht="15">
      <c r="A93" s="308" t="s">
        <v>137</v>
      </c>
      <c r="B93" s="377">
        <v>13</v>
      </c>
      <c r="C93" s="744">
        <v>7</v>
      </c>
      <c r="D93" s="377">
        <f t="shared" si="5"/>
        <v>20</v>
      </c>
      <c r="E93" s="309" t="s">
        <v>138</v>
      </c>
      <c r="F93" s="491"/>
      <c r="G93" s="491"/>
    </row>
    <row r="94" spans="1:7" ht="15">
      <c r="A94" s="308" t="s">
        <v>139</v>
      </c>
      <c r="B94" s="377">
        <v>35</v>
      </c>
      <c r="C94" s="744">
        <v>2</v>
      </c>
      <c r="D94" s="377">
        <f t="shared" si="5"/>
        <v>37</v>
      </c>
      <c r="E94" s="309" t="s">
        <v>140</v>
      </c>
      <c r="F94" s="491"/>
      <c r="G94" s="491"/>
    </row>
    <row r="95" spans="1:7" ht="15">
      <c r="A95" s="308" t="s">
        <v>141</v>
      </c>
      <c r="B95" s="1021">
        <v>16</v>
      </c>
      <c r="C95" s="992">
        <v>0</v>
      </c>
      <c r="D95" s="1021">
        <f t="shared" si="5"/>
        <v>16</v>
      </c>
      <c r="E95" s="309" t="s">
        <v>142</v>
      </c>
      <c r="F95" s="491"/>
      <c r="G95" s="491"/>
    </row>
    <row r="96" spans="1:7" ht="15">
      <c r="A96" s="308" t="s">
        <v>143</v>
      </c>
      <c r="B96" s="1021">
        <v>47</v>
      </c>
      <c r="C96" s="1022">
        <v>90</v>
      </c>
      <c r="D96" s="1021">
        <f t="shared" si="5"/>
        <v>137</v>
      </c>
      <c r="E96" s="309" t="s">
        <v>144</v>
      </c>
      <c r="F96" s="491"/>
      <c r="G96" s="491"/>
    </row>
    <row r="97" spans="1:7" ht="15">
      <c r="A97" s="308" t="s">
        <v>145</v>
      </c>
      <c r="B97" s="1021">
        <v>22</v>
      </c>
      <c r="C97" s="992">
        <v>0</v>
      </c>
      <c r="D97" s="1021">
        <f t="shared" si="5"/>
        <v>22</v>
      </c>
      <c r="E97" s="309" t="s">
        <v>146</v>
      </c>
      <c r="F97" s="491"/>
      <c r="G97" s="491"/>
    </row>
    <row r="98" spans="1:7" ht="15">
      <c r="A98" s="308" t="s">
        <v>147</v>
      </c>
      <c r="B98" s="1021">
        <v>37</v>
      </c>
      <c r="C98" s="1022">
        <v>3</v>
      </c>
      <c r="D98" s="1021">
        <f t="shared" si="5"/>
        <v>40</v>
      </c>
      <c r="E98" s="309" t="s">
        <v>817</v>
      </c>
      <c r="F98" s="491"/>
      <c r="G98" s="491"/>
    </row>
    <row r="99" spans="1:7" ht="15">
      <c r="A99" s="308" t="s">
        <v>148</v>
      </c>
      <c r="B99" s="1021">
        <v>10</v>
      </c>
      <c r="C99" s="1022">
        <v>2</v>
      </c>
      <c r="D99" s="1021">
        <f t="shared" si="5"/>
        <v>12</v>
      </c>
      <c r="E99" s="309" t="s">
        <v>149</v>
      </c>
      <c r="F99" s="491"/>
      <c r="G99" s="491"/>
    </row>
    <row r="100" spans="1:7" ht="14.25">
      <c r="A100" s="312" t="s">
        <v>150</v>
      </c>
      <c r="B100" s="1023">
        <f>SUM(B101:B105)</f>
        <v>45</v>
      </c>
      <c r="C100" s="1023">
        <f>SUM(C101:C105)</f>
        <v>2</v>
      </c>
      <c r="D100" s="1023">
        <f>SUM(D101:D105)</f>
        <v>47</v>
      </c>
      <c r="E100" s="313" t="s">
        <v>151</v>
      </c>
      <c r="F100" s="491"/>
      <c r="G100" s="491"/>
    </row>
    <row r="101" spans="1:7" ht="15">
      <c r="A101" s="308" t="s">
        <v>152</v>
      </c>
      <c r="B101" s="1021">
        <v>11</v>
      </c>
      <c r="C101" s="992">
        <v>0</v>
      </c>
      <c r="D101" s="1021">
        <f>B101+C101</f>
        <v>11</v>
      </c>
      <c r="E101" s="309" t="s">
        <v>153</v>
      </c>
      <c r="F101" s="491"/>
      <c r="G101" s="491"/>
    </row>
    <row r="102" spans="1:7" ht="15">
      <c r="A102" s="308" t="s">
        <v>154</v>
      </c>
      <c r="B102" s="1021">
        <v>11</v>
      </c>
      <c r="C102" s="992">
        <v>0</v>
      </c>
      <c r="D102" s="1021">
        <f>B102+C102</f>
        <v>11</v>
      </c>
      <c r="E102" s="309" t="s">
        <v>155</v>
      </c>
    </row>
    <row r="103" spans="1:7" ht="15">
      <c r="A103" s="308" t="s">
        <v>156</v>
      </c>
      <c r="B103" s="1021">
        <v>11</v>
      </c>
      <c r="C103" s="1022">
        <v>1</v>
      </c>
      <c r="D103" s="1021">
        <f>B103+C103</f>
        <v>12</v>
      </c>
      <c r="E103" s="309" t="s">
        <v>157</v>
      </c>
    </row>
    <row r="104" spans="1:7" ht="15">
      <c r="A104" s="308" t="s">
        <v>158</v>
      </c>
      <c r="B104" s="1021">
        <v>5</v>
      </c>
      <c r="C104" s="992">
        <v>0</v>
      </c>
      <c r="D104" s="1021">
        <f>B104+C104</f>
        <v>5</v>
      </c>
      <c r="E104" s="309" t="s">
        <v>159</v>
      </c>
    </row>
    <row r="105" spans="1:7" ht="15">
      <c r="A105" s="308" t="s">
        <v>160</v>
      </c>
      <c r="B105" s="1021">
        <v>7</v>
      </c>
      <c r="C105" s="1022">
        <v>1</v>
      </c>
      <c r="D105" s="1021">
        <f>B105+C105</f>
        <v>8</v>
      </c>
      <c r="E105" s="309" t="s">
        <v>161</v>
      </c>
    </row>
    <row r="106" spans="1:7" ht="14.25">
      <c r="A106" s="310" t="s">
        <v>162</v>
      </c>
      <c r="B106" s="1023">
        <f>SUM(B107:B112)</f>
        <v>129</v>
      </c>
      <c r="C106" s="1023">
        <f>SUM(C107:C112)</f>
        <v>40</v>
      </c>
      <c r="D106" s="1023">
        <f>SUM(D107:D112)</f>
        <v>169</v>
      </c>
      <c r="E106" s="314" t="s">
        <v>163</v>
      </c>
    </row>
    <row r="107" spans="1:7" ht="15">
      <c r="A107" s="308" t="s">
        <v>164</v>
      </c>
      <c r="B107" s="1021">
        <v>35</v>
      </c>
      <c r="C107" s="1022">
        <v>21</v>
      </c>
      <c r="D107" s="1021">
        <f t="shared" ref="D107:D112" si="6">B107+C107</f>
        <v>56</v>
      </c>
      <c r="E107" s="309" t="s">
        <v>165</v>
      </c>
    </row>
    <row r="108" spans="1:7" ht="15">
      <c r="A108" s="308" t="s">
        <v>166</v>
      </c>
      <c r="B108" s="1021">
        <v>16</v>
      </c>
      <c r="C108" s="1022">
        <v>10</v>
      </c>
      <c r="D108" s="1021">
        <f t="shared" si="6"/>
        <v>26</v>
      </c>
      <c r="E108" s="309" t="s">
        <v>167</v>
      </c>
    </row>
    <row r="109" spans="1:7" ht="15">
      <c r="A109" s="308" t="s">
        <v>168</v>
      </c>
      <c r="B109" s="1021">
        <v>22</v>
      </c>
      <c r="C109" s="1022">
        <v>5</v>
      </c>
      <c r="D109" s="1021">
        <f t="shared" si="6"/>
        <v>27</v>
      </c>
      <c r="E109" s="309" t="s">
        <v>169</v>
      </c>
    </row>
    <row r="110" spans="1:7" ht="15">
      <c r="A110" s="308" t="s">
        <v>170</v>
      </c>
      <c r="B110" s="1021">
        <v>39</v>
      </c>
      <c r="C110" s="1022">
        <v>1</v>
      </c>
      <c r="D110" s="1021">
        <f t="shared" si="6"/>
        <v>40</v>
      </c>
      <c r="E110" s="309" t="s">
        <v>171</v>
      </c>
    </row>
    <row r="111" spans="1:7" ht="15">
      <c r="A111" s="308" t="s">
        <v>172</v>
      </c>
      <c r="B111" s="1021">
        <v>4</v>
      </c>
      <c r="C111" s="992">
        <v>0</v>
      </c>
      <c r="D111" s="1021">
        <f t="shared" si="6"/>
        <v>4</v>
      </c>
      <c r="E111" s="309" t="s">
        <v>173</v>
      </c>
    </row>
    <row r="112" spans="1:7" ht="15">
      <c r="A112" s="308" t="s">
        <v>174</v>
      </c>
      <c r="B112" s="1021">
        <v>13</v>
      </c>
      <c r="C112" s="1022">
        <v>3</v>
      </c>
      <c r="D112" s="1021">
        <f t="shared" si="6"/>
        <v>16</v>
      </c>
      <c r="E112" s="309" t="s">
        <v>175</v>
      </c>
    </row>
    <row r="113" spans="1:5" ht="14.25">
      <c r="A113" s="315" t="s">
        <v>176</v>
      </c>
      <c r="B113" s="1023">
        <f>SUM(B114:B117)</f>
        <v>23</v>
      </c>
      <c r="C113" s="1023">
        <f>SUM(C114:C117)</f>
        <v>1</v>
      </c>
      <c r="D113" s="1023">
        <f>SUM(D114:D117)</f>
        <v>24</v>
      </c>
      <c r="E113" s="311" t="s">
        <v>177</v>
      </c>
    </row>
    <row r="114" spans="1:5" ht="15">
      <c r="A114" s="308" t="s">
        <v>178</v>
      </c>
      <c r="B114" s="992">
        <v>0</v>
      </c>
      <c r="C114" s="992">
        <v>0</v>
      </c>
      <c r="D114" s="992">
        <v>0</v>
      </c>
      <c r="E114" s="309" t="s">
        <v>179</v>
      </c>
    </row>
    <row r="115" spans="1:5" ht="15">
      <c r="A115" s="308" t="s">
        <v>180</v>
      </c>
      <c r="B115" s="1021">
        <v>17</v>
      </c>
      <c r="C115" s="992">
        <v>0</v>
      </c>
      <c r="D115" s="1021">
        <f>B115+C115</f>
        <v>17</v>
      </c>
      <c r="E115" s="309" t="s">
        <v>181</v>
      </c>
    </row>
    <row r="116" spans="1:5" ht="15">
      <c r="A116" s="308" t="s">
        <v>182</v>
      </c>
      <c r="B116" s="1021">
        <v>3</v>
      </c>
      <c r="C116" s="992">
        <v>0</v>
      </c>
      <c r="D116" s="1021">
        <f>B116+C116</f>
        <v>3</v>
      </c>
      <c r="E116" s="309" t="s">
        <v>183</v>
      </c>
    </row>
    <row r="117" spans="1:5" ht="15">
      <c r="A117" s="308" t="s">
        <v>184</v>
      </c>
      <c r="B117" s="1021">
        <v>3</v>
      </c>
      <c r="C117" s="1022">
        <v>1</v>
      </c>
      <c r="D117" s="1021">
        <f>B117+C117</f>
        <v>4</v>
      </c>
      <c r="E117" s="309" t="s">
        <v>185</v>
      </c>
    </row>
    <row r="118" spans="1:5" ht="14.25">
      <c r="A118" s="306" t="s">
        <v>186</v>
      </c>
      <c r="B118" s="1023">
        <f>SUM(B119:B122)</f>
        <v>29</v>
      </c>
      <c r="C118" s="1023">
        <f>SUM(C119:C122)</f>
        <v>6</v>
      </c>
      <c r="D118" s="1023">
        <f>SUM(D119:D122)</f>
        <v>35</v>
      </c>
      <c r="E118" s="311" t="s">
        <v>187</v>
      </c>
    </row>
    <row r="119" spans="1:5" ht="15">
      <c r="A119" s="308" t="s">
        <v>188</v>
      </c>
      <c r="B119" s="1021">
        <v>3</v>
      </c>
      <c r="C119" s="992">
        <v>0</v>
      </c>
      <c r="D119" s="1021">
        <f>B119+C119</f>
        <v>3</v>
      </c>
      <c r="E119" s="309" t="s">
        <v>189</v>
      </c>
    </row>
    <row r="120" spans="1:5" ht="15">
      <c r="A120" s="308" t="s">
        <v>190</v>
      </c>
      <c r="B120" s="1021">
        <v>5</v>
      </c>
      <c r="C120" s="992">
        <v>0</v>
      </c>
      <c r="D120" s="1021">
        <f>B120+C120</f>
        <v>5</v>
      </c>
      <c r="E120" s="309" t="s">
        <v>191</v>
      </c>
    </row>
    <row r="121" spans="1:5" ht="15">
      <c r="A121" s="308" t="s">
        <v>818</v>
      </c>
      <c r="B121" s="1021">
        <v>17</v>
      </c>
      <c r="C121" s="1022">
        <v>6</v>
      </c>
      <c r="D121" s="1021">
        <f>B121+C121</f>
        <v>23</v>
      </c>
      <c r="E121" s="309" t="s">
        <v>192</v>
      </c>
    </row>
    <row r="122" spans="1:5" ht="15">
      <c r="A122" s="308" t="s">
        <v>193</v>
      </c>
      <c r="B122" s="1021">
        <v>4</v>
      </c>
      <c r="C122" s="992">
        <v>0</v>
      </c>
      <c r="D122" s="1021">
        <f>B122+C122</f>
        <v>4</v>
      </c>
      <c r="E122" s="309" t="s">
        <v>194</v>
      </c>
    </row>
    <row r="123" spans="1:5" ht="14.25">
      <c r="A123" s="315" t="s">
        <v>195</v>
      </c>
      <c r="B123" s="1023">
        <f>SUM(B124:B125)</f>
        <v>6</v>
      </c>
      <c r="C123" s="1023">
        <f>SUM(C124:C125)</f>
        <v>3</v>
      </c>
      <c r="D123" s="1023">
        <f>SUM(D124:D125)</f>
        <v>9</v>
      </c>
      <c r="E123" s="311" t="s">
        <v>196</v>
      </c>
    </row>
    <row r="124" spans="1:5" ht="15">
      <c r="A124" s="478" t="s">
        <v>197</v>
      </c>
      <c r="B124" s="992">
        <v>0</v>
      </c>
      <c r="C124" s="992">
        <v>0</v>
      </c>
      <c r="D124" s="992">
        <v>0</v>
      </c>
      <c r="E124" s="317" t="s">
        <v>838</v>
      </c>
    </row>
    <row r="125" spans="1:5" ht="15">
      <c r="A125" s="479" t="s">
        <v>199</v>
      </c>
      <c r="B125" s="377">
        <v>6</v>
      </c>
      <c r="C125" s="744">
        <v>3</v>
      </c>
      <c r="D125" s="377">
        <f>B125+C125</f>
        <v>9</v>
      </c>
      <c r="E125" s="317" t="s">
        <v>821</v>
      </c>
    </row>
    <row r="126" spans="1:5" ht="14.25">
      <c r="A126" s="319" t="s">
        <v>285</v>
      </c>
      <c r="B126" s="355">
        <f>B123+B118+B113+B106++B100+B91+B74+'7'!B45+'7'!B37+'7'!B27+'7'!B18+'7'!B9</f>
        <v>2031</v>
      </c>
      <c r="C126" s="745">
        <f>C123+C118+C113+C106++C100+C91+C74+'7'!C45+'7'!C37+'7'!C27+'7'!C18+'7'!C9</f>
        <v>882</v>
      </c>
      <c r="D126" s="355">
        <f>B126+C126</f>
        <v>2913</v>
      </c>
      <c r="E126" s="150" t="s">
        <v>202</v>
      </c>
    </row>
    <row r="127" spans="1:5" ht="15">
      <c r="A127" s="322"/>
      <c r="B127" s="494"/>
      <c r="C127" s="746"/>
      <c r="D127" s="498"/>
      <c r="E127" s="508"/>
    </row>
    <row r="128" spans="1:5">
      <c r="A128" s="502"/>
      <c r="B128" s="503"/>
      <c r="C128" s="739"/>
      <c r="D128" s="503"/>
      <c r="E128" s="328"/>
    </row>
    <row r="129" spans="1:5">
      <c r="A129" s="502" t="s">
        <v>504</v>
      </c>
      <c r="B129" s="503"/>
      <c r="C129" s="739"/>
      <c r="D129" s="503"/>
      <c r="E129" s="504" t="s">
        <v>505</v>
      </c>
    </row>
    <row r="130" spans="1:5">
      <c r="A130" s="502" t="s">
        <v>506</v>
      </c>
      <c r="B130" s="503"/>
      <c r="C130" s="739"/>
      <c r="D130" s="503"/>
      <c r="E130" s="328" t="s">
        <v>507</v>
      </c>
    </row>
    <row r="131" spans="1:5">
      <c r="A131" s="17" t="s">
        <v>623</v>
      </c>
      <c r="B131" s="254"/>
      <c r="C131" s="702"/>
      <c r="D131" s="223"/>
      <c r="E131" s="17" t="s">
        <v>508</v>
      </c>
    </row>
    <row r="132" spans="1:5">
      <c r="A132" s="502"/>
      <c r="B132" s="505"/>
      <c r="C132" s="739"/>
      <c r="D132" s="505"/>
      <c r="E132" s="506"/>
    </row>
    <row r="133" spans="1:5">
      <c r="A133" s="362" t="s">
        <v>715</v>
      </c>
      <c r="B133" s="447"/>
      <c r="C133" s="747"/>
      <c r="D133" s="447"/>
      <c r="E133" s="287" t="s">
        <v>840</v>
      </c>
    </row>
    <row r="134" spans="1:5" ht="14.25">
      <c r="A134" s="507"/>
      <c r="B134" s="507"/>
      <c r="C134" s="748"/>
      <c r="D134" s="507"/>
    </row>
  </sheetData>
  <pageMargins left="0.78740157480314965" right="0.59055118110236227" top="1.1811023622047245" bottom="0.98425196850393704" header="0.51181102362204722" footer="0.51181102362204722"/>
  <pageSetup paperSize="9" scale="77" orientation="portrait" r:id="rId1"/>
  <headerFooter alignWithMargins="0"/>
  <rowBreaks count="1" manualBreakCount="1">
    <brk id="65" max="16383" man="1"/>
  </rowBreaks>
  <ignoredErrors>
    <ignoredError sqref="D118 D123 D18 D27 D37 D45 D91 D100 D106 D1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31</vt:i4>
      </vt:variant>
      <vt:variant>
        <vt:lpstr>Plages nommées</vt:lpstr>
      </vt:variant>
      <vt:variant>
        <vt:i4>18</vt:i4>
      </vt:variant>
    </vt:vector>
  </HeadingPairs>
  <TitlesOfParts>
    <vt:vector size="49" baseType="lpstr">
      <vt:lpstr>PG</vt:lpstr>
      <vt:lpstr>SOMMAIRE SANTE</vt:lpstr>
      <vt:lpstr>1</vt:lpstr>
      <vt:lpstr>2</vt:lpstr>
      <vt:lpstr>3</vt:lpstr>
      <vt:lpstr>4 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'14'!Impres_titres_MI</vt:lpstr>
      <vt:lpstr>'15'!Impres_titres_MI</vt:lpstr>
      <vt:lpstr>'10'!Zone_d_impression</vt:lpstr>
      <vt:lpstr>'11'!Zone_d_impression</vt:lpstr>
      <vt:lpstr>'12'!Zone_d_impression</vt:lpstr>
      <vt:lpstr>'13'!Zone_d_impression</vt:lpstr>
      <vt:lpstr>'14'!Zone_d_impression</vt:lpstr>
      <vt:lpstr>'17'!Zone_d_impression</vt:lpstr>
      <vt:lpstr>'18'!Zone_d_impression</vt:lpstr>
      <vt:lpstr>'19'!Zone_d_impression</vt:lpstr>
      <vt:lpstr>'20'!Zone_d_impression</vt:lpstr>
      <vt:lpstr>'23'!Zone_d_impression</vt:lpstr>
      <vt:lpstr>'27'!Zone_d_impression</vt:lpstr>
      <vt:lpstr>'4 '!Zone_d_impression</vt:lpstr>
      <vt:lpstr>'8'!Zone_d_impression</vt:lpstr>
      <vt:lpstr>'9'!Zone_d_impression</vt:lpstr>
      <vt:lpstr>'14'!Zone_impres_MI</vt:lpstr>
      <vt:lpstr>'15'!Zone_impres_MI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mmah</dc:creator>
  <cp:lastModifiedBy>SAKINA KADA</cp:lastModifiedBy>
  <cp:lastPrinted>2025-07-22T20:35:57Z</cp:lastPrinted>
  <dcterms:created xsi:type="dcterms:W3CDTF">2022-09-15T09:00:30Z</dcterms:created>
  <dcterms:modified xsi:type="dcterms:W3CDTF">2026-01-12T14:52:26Z</dcterms:modified>
</cp:coreProperties>
</file>